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5600" windowHeight="11760" activeTab="2"/>
  </bookViews>
  <sheets>
    <sheet name="2014-15" sheetId="1" r:id="rId1"/>
    <sheet name="2015-16" sheetId="4" r:id="rId2"/>
    <sheet name="2016-17" sheetId="5" r:id="rId3"/>
    <sheet name="2017-18" sheetId="6" r:id="rId4"/>
  </sheets>
  <calcPr calcId="145621"/>
</workbook>
</file>

<file path=xl/calcChain.xml><?xml version="1.0" encoding="utf-8"?>
<calcChain xmlns="http://schemas.openxmlformats.org/spreadsheetml/2006/main">
  <c r="AD27" i="6" l="1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28" i="6" l="1"/>
  <c r="AD30" i="6" s="1"/>
  <c r="AD10" i="5"/>
  <c r="AD9" i="5"/>
  <c r="AD14" i="5"/>
  <c r="AD13" i="5"/>
  <c r="AD12" i="5"/>
  <c r="AD8" i="5"/>
  <c r="AD27" i="5" l="1"/>
  <c r="AD26" i="5"/>
  <c r="AD25" i="5"/>
  <c r="AD24" i="5"/>
  <c r="AD23" i="5"/>
  <c r="AD22" i="5"/>
  <c r="AD21" i="5"/>
  <c r="AD20" i="5"/>
  <c r="AD19" i="5"/>
  <c r="AD18" i="5"/>
  <c r="AD17" i="5"/>
  <c r="AD16" i="5"/>
  <c r="AD15" i="5"/>
  <c r="AD11" i="5"/>
  <c r="AD28" i="5" l="1"/>
  <c r="AD30" i="5" s="1"/>
  <c r="AE9" i="4"/>
  <c r="AE10" i="4"/>
  <c r="AE11" i="4"/>
  <c r="AE12" i="4"/>
  <c r="AE13" i="4"/>
  <c r="AE14" i="4"/>
  <c r="AE15" i="4"/>
  <c r="AE16" i="4"/>
  <c r="AE17" i="4"/>
  <c r="AE18" i="4"/>
  <c r="AE19" i="4"/>
  <c r="AE8" i="4"/>
  <c r="AB10" i="1" l="1"/>
  <c r="AB9" i="1"/>
  <c r="AB8" i="1"/>
  <c r="AB11" i="1"/>
  <c r="AB13" i="1"/>
  <c r="AB14" i="1"/>
  <c r="AB15" i="1"/>
  <c r="AB16" i="1"/>
  <c r="AB17" i="1"/>
  <c r="AB18" i="1"/>
  <c r="AE28" i="4" l="1"/>
  <c r="AE30" i="4" s="1"/>
  <c r="S12" i="1" l="1"/>
  <c r="R12" i="1"/>
  <c r="O12" i="1"/>
  <c r="AB12" i="1" l="1"/>
  <c r="AB28" i="1"/>
  <c r="AB30" i="1" s="1"/>
</calcChain>
</file>

<file path=xl/comments1.xml><?xml version="1.0" encoding="utf-8"?>
<comments xmlns="http://schemas.openxmlformats.org/spreadsheetml/2006/main">
  <authors>
    <author>sca8752119</author>
  </authors>
  <commentList>
    <comment ref="Z8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£43.90 Cones / balls
£61.96 - Bibs
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£130.00 - coach
</t>
        </r>
      </text>
    </comment>
    <comment ref="AA18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Coach for Helsby High, need to get re-imbursed.
</t>
        </r>
      </text>
    </comment>
  </commentList>
</comments>
</file>

<file path=xl/comments2.xml><?xml version="1.0" encoding="utf-8"?>
<comments xmlns="http://schemas.openxmlformats.org/spreadsheetml/2006/main">
  <authors>
    <author>sca8752119</author>
  </authors>
  <commentList>
    <comment ref="AC14" authorId="0">
      <text>
        <r>
          <rPr>
            <b/>
            <sz val="9"/>
            <color indexed="81"/>
            <rFont val="Tahoma"/>
            <charset val="1"/>
          </rPr>
          <t>sca8752119:</t>
        </r>
        <r>
          <rPr>
            <sz val="9"/>
            <color indexed="81"/>
            <rFont val="Tahoma"/>
            <charset val="1"/>
          </rPr>
          <t xml:space="preserve">
Basket  ball nets and balls etc.
</t>
        </r>
      </text>
    </comment>
    <comment ref="AD14" authorId="0">
      <text>
        <r>
          <rPr>
            <b/>
            <sz val="9"/>
            <color indexed="81"/>
            <rFont val="Tahoma"/>
            <charset val="1"/>
          </rPr>
          <t>sca8752119:</t>
        </r>
        <r>
          <rPr>
            <sz val="9"/>
            <color indexed="81"/>
            <rFont val="Tahoma"/>
            <charset val="1"/>
          </rPr>
          <t xml:space="preserve">
Maypole books
</t>
        </r>
      </text>
    </comment>
    <comment ref="AC16" authorId="0">
      <text>
        <r>
          <rPr>
            <b/>
            <sz val="9"/>
            <color indexed="81"/>
            <rFont val="Tahoma"/>
            <charset val="1"/>
          </rPr>
          <t>sca8752119:</t>
        </r>
        <r>
          <rPr>
            <sz val="9"/>
            <color indexed="81"/>
            <rFont val="Tahoma"/>
            <charset val="1"/>
          </rPr>
          <t xml:space="preserve">
bastketball coaching set
</t>
        </r>
      </text>
    </comment>
    <comment ref="AD17" authorId="0">
      <text>
        <r>
          <rPr>
            <b/>
            <sz val="9"/>
            <color indexed="81"/>
            <rFont val="Tahoma"/>
            <charset val="1"/>
          </rPr>
          <t>sca8752119:</t>
        </r>
        <r>
          <rPr>
            <sz val="9"/>
            <color indexed="81"/>
            <rFont val="Tahoma"/>
            <charset val="1"/>
          </rPr>
          <t xml:space="preserve">
Line markings
</t>
        </r>
      </text>
    </comment>
    <comment ref="AC20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Maypole books / cd</t>
        </r>
      </text>
    </comment>
  </commentList>
</comments>
</file>

<file path=xl/comments3.xml><?xml version="1.0" encoding="utf-8"?>
<comments xmlns="http://schemas.openxmlformats.org/spreadsheetml/2006/main">
  <authors>
    <author>sca8752119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Historic bill, KA had arranged class. Premier bill only recently received.
</t>
        </r>
      </text>
    </comment>
  </commentList>
</comments>
</file>

<file path=xl/comments4.xml><?xml version="1.0" encoding="utf-8"?>
<comments xmlns="http://schemas.openxmlformats.org/spreadsheetml/2006/main">
  <authors>
    <author>sca8752119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Paid June 2017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overspennd from last year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sca8752119:</t>
        </r>
        <r>
          <rPr>
            <sz val="9"/>
            <color indexed="81"/>
            <rFont val="Tahoma"/>
            <family val="2"/>
          </rPr>
          <t xml:space="preserve">
Historic bill, KA had arranged class. Premier bill only recently received.
</t>
        </r>
      </text>
    </comment>
  </commentList>
</comments>
</file>

<file path=xl/sharedStrings.xml><?xml version="1.0" encoding="utf-8"?>
<sst xmlns="http://schemas.openxmlformats.org/spreadsheetml/2006/main" count="299" uniqueCount="90">
  <si>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</si>
  <si>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</si>
  <si>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</si>
  <si>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</si>
  <si>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</si>
  <si>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</si>
  <si>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</si>
  <si>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</si>
  <si>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</si>
  <si>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</si>
  <si>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</si>
  <si>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</si>
  <si>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P.E. GRANT - September 2014 - July 2015</t>
  </si>
  <si>
    <t>Youth Sport Trust</t>
  </si>
  <si>
    <t>Tag rugby belts</t>
  </si>
  <si>
    <t>EIP Artie Senior</t>
  </si>
  <si>
    <t>gym CPD C1</t>
  </si>
  <si>
    <t>gym CPD C2</t>
  </si>
  <si>
    <t>12 sessions</t>
  </si>
  <si>
    <t>11 sessions</t>
  </si>
  <si>
    <t>afc Dodgeball</t>
  </si>
  <si>
    <t>afc - after school club</t>
  </si>
  <si>
    <t>afc Football</t>
  </si>
  <si>
    <t>KS2 5 sessions</t>
  </si>
  <si>
    <t>KS1 5 sessions</t>
  </si>
  <si>
    <t>5 sessions</t>
  </si>
  <si>
    <t>afc gym</t>
  </si>
  <si>
    <t>C3</t>
  </si>
  <si>
    <t>Petty Pool</t>
  </si>
  <si>
    <t>transport Petty Pool</t>
  </si>
  <si>
    <t>Premier Sports</t>
  </si>
  <si>
    <t>EPC Gym</t>
  </si>
  <si>
    <t>outdoor adven.</t>
  </si>
  <si>
    <t>competitions transport</t>
  </si>
  <si>
    <t>Y1/2 multiskills</t>
  </si>
  <si>
    <t>y5/6 idoor athletics</t>
  </si>
  <si>
    <t>rugby y5/6</t>
  </si>
  <si>
    <t>Forests Day C1</t>
  </si>
  <si>
    <t>KS1 (6 sessions)</t>
  </si>
  <si>
    <t>C1 (6 sessions)</t>
  </si>
  <si>
    <t>team games</t>
  </si>
  <si>
    <t>C2 (5 sessions)</t>
  </si>
  <si>
    <t>cricket</t>
  </si>
  <si>
    <t>afc bat/ball games</t>
  </si>
  <si>
    <t>afc athletics</t>
  </si>
  <si>
    <t>KS2 (5 sessons)</t>
  </si>
  <si>
    <t>afc tennis</t>
  </si>
  <si>
    <t>KS2 (6 sessions)</t>
  </si>
  <si>
    <t>PE PLT meeting</t>
  </si>
  <si>
    <t>1/2 supply</t>
  </si>
  <si>
    <t>PE coordinator time</t>
  </si>
  <si>
    <t>swimming life G</t>
  </si>
  <si>
    <t>KS1 (4 sessions)</t>
  </si>
  <si>
    <t xml:space="preserve"> </t>
  </si>
  <si>
    <t>Dance</t>
  </si>
  <si>
    <t>Totals</t>
  </si>
  <si>
    <t>Adhoc</t>
  </si>
  <si>
    <t>Janic Anderson School of Dance</t>
  </si>
  <si>
    <t>Judo Education</t>
  </si>
  <si>
    <t xml:space="preserve">Judo   </t>
  </si>
  <si>
    <t>Equipment</t>
  </si>
  <si>
    <t>x</t>
  </si>
  <si>
    <t>Total spent</t>
  </si>
  <si>
    <t>Money left</t>
  </si>
  <si>
    <t>P.E. GRANT - September 2015 - July 2016</t>
  </si>
  <si>
    <t>team games (CPD)</t>
  </si>
  <si>
    <t>Fencing C3 (CPD)</t>
  </si>
  <si>
    <t>cricket (CPD)</t>
  </si>
  <si>
    <t>Festival of Rugby</t>
  </si>
  <si>
    <t>Frodsham Leisure Centre</t>
  </si>
  <si>
    <t>6 sessions</t>
  </si>
  <si>
    <t xml:space="preserve">  </t>
  </si>
  <si>
    <t>Tag Rugby (two courses)</t>
  </si>
  <si>
    <t>Helsby RFC</t>
  </si>
  <si>
    <t>KS2 6 sessions</t>
  </si>
  <si>
    <t>Archery</t>
  </si>
  <si>
    <t>Platinum Dance</t>
  </si>
  <si>
    <t>HHS Mini athletics</t>
  </si>
  <si>
    <t>P.E. GRANT - September 2016 - July 2017</t>
  </si>
  <si>
    <t>curriculum course</t>
  </si>
  <si>
    <t>14.5 sessions</t>
  </si>
  <si>
    <t>KS1</t>
  </si>
  <si>
    <t>Funsports</t>
  </si>
  <si>
    <t>netball</t>
  </si>
  <si>
    <t>KS2 (4 sessions)</t>
  </si>
  <si>
    <t>KS2</t>
  </si>
  <si>
    <t>12.5 sessions</t>
  </si>
  <si>
    <t>multiskills</t>
  </si>
  <si>
    <t>coaches</t>
  </si>
  <si>
    <t>Cross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</si>
</sst>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3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6" fontId="0" fillId="0" borderId="0" xfId="0" applyNumberFormat="1"/>
    <xf numFmtId="17" fontId="0" fillId="0" borderId="0" xfId="0" applyNumberFormat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4" xfId="0" applyFill="1" applyBorder="1"/>
    <xf numFmtId="0" fontId="3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0" borderId="0" xfId="0" applyFont="1"/>
    <xf numFmtId="0" fontId="3" fillId="0" borderId="12" xfId="0" applyFont="1" applyBorder="1" applyAlignment="1">
      <alignment horizontal="center"/>
    </xf>
    <xf numFmtId="0" fontId="0" fillId="0" borderId="25" xfId="0" applyBorder="1"/>
    <xf numFmtId="0" fontId="0" fillId="7" borderId="24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wrapText="1"/>
    </xf>
    <xf numFmtId="0" fontId="0" fillId="9" borderId="25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3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0" borderId="0" xfId="0" applyNumberFormat="1"/>
    <xf numFmtId="2" fontId="0" fillId="0" borderId="13" xfId="0" applyNumberFormat="1" applyFill="1" applyBorder="1"/>
    <xf numFmtId="2" fontId="0" fillId="0" borderId="1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4" borderId="19" xfId="0" applyFill="1" applyBorder="1" applyAlignment="1">
      <alignment horizontal="center" wrapText="1"/>
    </xf>
    <xf numFmtId="2" fontId="6" fillId="0" borderId="5" xfId="0" applyNumberFormat="1" applyFont="1" applyBorder="1" applyAlignment="1">
      <alignment horizontal="center"/>
    </xf>
    <xf numFmtId="0" fontId="0" fillId="4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3" xfId="0" applyNumberFormat="1" applyBorder="1"/>
    <xf numFmtId="4" fontId="0" fillId="0" borderId="1" xfId="0" applyNumberFormat="1" applyBorder="1"/>
    <xf numFmtId="4" fontId="0" fillId="0" borderId="1" xfId="0" applyNumberFormat="1" applyFill="1" applyBorder="1"/>
    <xf numFmtId="4" fontId="0" fillId="0" borderId="2" xfId="0" applyNumberFormat="1" applyBorder="1"/>
    <xf numFmtId="4" fontId="0" fillId="0" borderId="13" xfId="0" applyNumberFormat="1" applyFill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10" fillId="0" borderId="1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4" borderId="4" xfId="0" applyFont="1" applyFill="1" applyBorder="1"/>
    <xf numFmtId="0" fontId="9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10" fillId="0" borderId="25" xfId="0" applyFont="1" applyBorder="1"/>
    <xf numFmtId="4" fontId="10" fillId="0" borderId="4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0" xfId="0" applyFont="1"/>
    <xf numFmtId="4" fontId="10" fillId="0" borderId="13" xfId="0" applyNumberFormat="1" applyFont="1" applyBorder="1"/>
    <xf numFmtId="4" fontId="10" fillId="0" borderId="1" xfId="0" applyNumberFormat="1" applyFont="1" applyBorder="1"/>
    <xf numFmtId="4" fontId="10" fillId="0" borderId="1" xfId="0" applyNumberFormat="1" applyFont="1" applyFill="1" applyBorder="1"/>
    <xf numFmtId="4" fontId="10" fillId="0" borderId="2" xfId="0" applyNumberFormat="1" applyFont="1" applyBorder="1"/>
    <xf numFmtId="4" fontId="10" fillId="0" borderId="13" xfId="0" applyNumberFormat="1" applyFont="1" applyFill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0" fillId="0" borderId="11" xfId="0" applyNumberFormat="1" applyFont="1" applyBorder="1"/>
    <xf numFmtId="2" fontId="10" fillId="0" borderId="9" xfId="0" applyNumberFormat="1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0"/>
  <sheetViews>
    <sheetView workbookViewId="0">
      <pane xSplit="1" topLeftCell="B1" activePane="topRight" state="frozen"/>
      <selection pane="topRight" activeCell="X18" sqref="X18"/>
    </sheetView>
  </sheetViews>
  <sheetFormatPr defaultRowHeight="15" x14ac:dyDescent="0.25"/>
  <cols>
    <col min="1" max="1" width="17.85546875" customWidth="1"/>
    <col min="2" max="2" width="19" customWidth="1"/>
    <col min="3" max="3" width="19.85546875" customWidth="1"/>
    <col min="4" max="4" width="22.7109375" customWidth="1"/>
    <col min="5" max="5" width="11.140625" customWidth="1"/>
    <col min="6" max="6" width="21.140625" customWidth="1"/>
    <col min="7" max="7" width="17.85546875" customWidth="1"/>
    <col min="8" max="8" width="18.28515625" customWidth="1"/>
    <col min="9" max="9" width="11.7109375" customWidth="1"/>
    <col min="10" max="10" width="13.7109375" customWidth="1"/>
    <col min="11" max="11" width="14.140625" customWidth="1"/>
    <col min="12" max="12" width="16.5703125" customWidth="1"/>
    <col min="13" max="13" width="11.5703125" customWidth="1"/>
    <col min="14" max="14" width="17.28515625" customWidth="1"/>
    <col min="15" max="15" width="14" customWidth="1"/>
    <col min="16" max="16" width="16.7109375" customWidth="1"/>
    <col min="17" max="17" width="17.7109375" customWidth="1"/>
    <col min="18" max="18" width="14.42578125" customWidth="1"/>
    <col min="19" max="20" width="15.85546875" customWidth="1"/>
    <col min="21" max="21" width="18.28515625" customWidth="1"/>
    <col min="22" max="22" width="14.85546875" customWidth="1"/>
    <col min="23" max="23" width="13.7109375" customWidth="1"/>
    <col min="24" max="28" width="18.85546875" customWidth="1"/>
    <col min="29" max="29" width="23.140625" customWidth="1"/>
    <col min="30" max="30" width="27.42578125" customWidth="1"/>
    <col min="31" max="31" width="23.85546875" customWidth="1"/>
  </cols>
  <sheetData>
    <row r="2" spans="1:29" ht="26.25" x14ac:dyDescent="0.4">
      <c r="C2" s="1" t="s">
        <v>12</v>
      </c>
      <c r="G2" s="5">
        <v>8295</v>
      </c>
      <c r="H2" t="s">
        <v>53</v>
      </c>
    </row>
    <row r="3" spans="1:29" x14ac:dyDescent="0.25">
      <c r="L3" t="s">
        <v>21</v>
      </c>
    </row>
    <row r="4" spans="1:29" ht="15.75" thickBot="1" x14ac:dyDescent="0.3">
      <c r="A4" t="s">
        <v>53</v>
      </c>
    </row>
    <row r="5" spans="1:29" ht="15.75" thickBot="1" x14ac:dyDescent="0.3">
      <c r="H5" s="153" t="s">
        <v>31</v>
      </c>
      <c r="I5" s="154"/>
      <c r="J5" s="148" t="s">
        <v>30</v>
      </c>
      <c r="K5" s="149"/>
      <c r="L5" s="149"/>
      <c r="M5" s="149"/>
      <c r="N5" s="149"/>
      <c r="O5" s="149"/>
      <c r="P5" s="149"/>
      <c r="Q5" s="149"/>
      <c r="R5" s="149"/>
      <c r="S5" s="150"/>
      <c r="T5" s="151" t="s">
        <v>32</v>
      </c>
      <c r="U5" s="152"/>
      <c r="W5" s="6">
        <v>42005</v>
      </c>
      <c r="X5" s="6"/>
      <c r="Y5" s="6"/>
      <c r="Z5" s="6"/>
      <c r="AA5" s="6"/>
    </row>
    <row r="6" spans="1:29" ht="27.75" customHeight="1" x14ac:dyDescent="0.25">
      <c r="B6" s="12"/>
      <c r="C6" s="13"/>
      <c r="D6" s="14"/>
      <c r="E6" s="9"/>
      <c r="F6" s="10" t="s">
        <v>33</v>
      </c>
      <c r="G6" s="15"/>
      <c r="H6" s="16" t="s">
        <v>18</v>
      </c>
      <c r="I6" s="17" t="s">
        <v>19</v>
      </c>
      <c r="J6" s="19" t="s">
        <v>23</v>
      </c>
      <c r="K6" s="4" t="s">
        <v>24</v>
      </c>
      <c r="L6" s="4" t="s">
        <v>25</v>
      </c>
      <c r="M6" s="4" t="s">
        <v>23</v>
      </c>
      <c r="N6" s="4" t="s">
        <v>39</v>
      </c>
      <c r="O6" s="4" t="s">
        <v>41</v>
      </c>
      <c r="P6" s="4" t="s">
        <v>38</v>
      </c>
      <c r="Q6" s="4" t="s">
        <v>52</v>
      </c>
      <c r="R6" s="4" t="s">
        <v>45</v>
      </c>
      <c r="S6" s="20" t="s">
        <v>47</v>
      </c>
      <c r="T6" s="21" t="s">
        <v>27</v>
      </c>
      <c r="U6" s="22"/>
      <c r="V6" s="7" t="s">
        <v>53</v>
      </c>
      <c r="W6" s="8" t="s">
        <v>50</v>
      </c>
      <c r="X6" s="40" t="s">
        <v>57</v>
      </c>
      <c r="Y6" s="43" t="s">
        <v>58</v>
      </c>
      <c r="Z6" s="43" t="s">
        <v>60</v>
      </c>
      <c r="AA6" s="41" t="s">
        <v>56</v>
      </c>
      <c r="AB6" s="37" t="s">
        <v>55</v>
      </c>
    </row>
    <row r="7" spans="1:29" ht="15.75" thickBot="1" x14ac:dyDescent="0.3">
      <c r="A7" s="36" t="s">
        <v>0</v>
      </c>
      <c r="B7" s="23" t="s">
        <v>13</v>
      </c>
      <c r="C7" s="24" t="s">
        <v>14</v>
      </c>
      <c r="D7" s="25" t="s">
        <v>15</v>
      </c>
      <c r="E7" s="26" t="s">
        <v>36</v>
      </c>
      <c r="F7" s="27" t="s">
        <v>34</v>
      </c>
      <c r="G7" s="28" t="s">
        <v>35</v>
      </c>
      <c r="H7" s="29" t="s">
        <v>16</v>
      </c>
      <c r="I7" s="30" t="s">
        <v>17</v>
      </c>
      <c r="J7" s="31" t="s">
        <v>20</v>
      </c>
      <c r="K7" s="32" t="s">
        <v>22</v>
      </c>
      <c r="L7" s="32" t="s">
        <v>66</v>
      </c>
      <c r="M7" s="32" t="s">
        <v>26</v>
      </c>
      <c r="N7" s="32" t="s">
        <v>65</v>
      </c>
      <c r="O7" s="32" t="s">
        <v>67</v>
      </c>
      <c r="P7" s="32" t="s">
        <v>43</v>
      </c>
      <c r="Q7" s="32" t="s">
        <v>44</v>
      </c>
      <c r="R7" s="32" t="s">
        <v>44</v>
      </c>
      <c r="S7" s="33" t="s">
        <v>46</v>
      </c>
      <c r="T7" s="23" t="s">
        <v>28</v>
      </c>
      <c r="U7" s="25" t="s">
        <v>29</v>
      </c>
      <c r="V7" s="24" t="s">
        <v>48</v>
      </c>
      <c r="W7" s="35" t="s">
        <v>49</v>
      </c>
      <c r="X7" s="39" t="s">
        <v>54</v>
      </c>
      <c r="Y7" s="44" t="s">
        <v>59</v>
      </c>
      <c r="Z7" s="44"/>
      <c r="AA7" s="42"/>
      <c r="AB7" s="38"/>
    </row>
    <row r="8" spans="1:29" ht="15.75" thickBot="1" x14ac:dyDescent="0.3">
      <c r="A8" t="s">
        <v>1</v>
      </c>
      <c r="B8" s="48">
        <v>240</v>
      </c>
      <c r="C8" s="49">
        <v>119.8</v>
      </c>
      <c r="D8" s="49">
        <v>2000</v>
      </c>
      <c r="E8" s="49"/>
      <c r="F8" s="49"/>
      <c r="G8" s="49"/>
      <c r="H8" s="49" t="s">
        <v>53</v>
      </c>
      <c r="I8" s="49"/>
      <c r="J8" s="49" t="s">
        <v>53</v>
      </c>
      <c r="K8" s="49" t="s">
        <v>53</v>
      </c>
      <c r="L8" s="49" t="s">
        <v>53</v>
      </c>
      <c r="M8" s="49" t="s">
        <v>53</v>
      </c>
      <c r="N8" s="49"/>
      <c r="O8" s="49"/>
      <c r="P8" s="49"/>
      <c r="Q8" s="49"/>
      <c r="R8" s="49"/>
      <c r="S8" s="49"/>
      <c r="T8" s="49" t="s">
        <v>53</v>
      </c>
      <c r="U8" s="49">
        <v>160</v>
      </c>
      <c r="V8" s="49" t="s">
        <v>61</v>
      </c>
      <c r="W8" s="49"/>
      <c r="X8" s="49"/>
      <c r="Y8" s="50"/>
      <c r="Z8" s="50">
        <v>105.86</v>
      </c>
      <c r="AA8" s="50">
        <v>130</v>
      </c>
      <c r="AB8" s="64">
        <f t="shared" ref="AB8:AB18" si="0">SUM(B8:AA8)</f>
        <v>2755.6600000000003</v>
      </c>
    </row>
    <row r="9" spans="1:29" ht="15.75" thickBot="1" x14ac:dyDescent="0.3">
      <c r="A9" t="s">
        <v>2</v>
      </c>
      <c r="B9" s="51"/>
      <c r="C9" s="52"/>
      <c r="D9" s="52"/>
      <c r="E9" s="52">
        <v>120</v>
      </c>
      <c r="F9" s="52"/>
      <c r="G9" s="52"/>
      <c r="H9" s="52">
        <v>175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3" t="s">
        <v>53</v>
      </c>
      <c r="AA9" s="53"/>
      <c r="AB9" s="64">
        <f t="shared" si="0"/>
        <v>295</v>
      </c>
    </row>
    <row r="10" spans="1:29" ht="15.75" thickBot="1" x14ac:dyDescent="0.3">
      <c r="A10" t="s">
        <v>3</v>
      </c>
      <c r="B10" s="51"/>
      <c r="C10" s="52"/>
      <c r="D10" s="52"/>
      <c r="E10" s="52"/>
      <c r="F10" s="52">
        <v>140</v>
      </c>
      <c r="G10" s="52"/>
      <c r="H10" s="52"/>
      <c r="I10" s="52"/>
      <c r="J10" s="52">
        <v>210</v>
      </c>
      <c r="K10" s="52">
        <v>210</v>
      </c>
      <c r="L10" s="52">
        <v>250</v>
      </c>
      <c r="M10" s="52">
        <v>175</v>
      </c>
      <c r="N10" s="52"/>
      <c r="O10" s="52"/>
      <c r="P10" s="52"/>
      <c r="Q10" s="52"/>
      <c r="R10" s="52"/>
      <c r="S10" s="52"/>
      <c r="T10" s="52">
        <v>500</v>
      </c>
      <c r="U10" s="52"/>
      <c r="V10" s="52"/>
      <c r="W10" s="52"/>
      <c r="X10" s="52"/>
      <c r="Y10" s="53"/>
      <c r="Z10" s="53"/>
      <c r="AA10" s="53"/>
      <c r="AB10" s="64">
        <f t="shared" si="0"/>
        <v>1485</v>
      </c>
      <c r="AC10" s="2"/>
    </row>
    <row r="11" spans="1:29" ht="15.75" thickBot="1" x14ac:dyDescent="0.3">
      <c r="A11" t="s">
        <v>4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 t="s">
        <v>53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>
        <v>450</v>
      </c>
      <c r="Y11" s="53"/>
      <c r="Z11" s="53"/>
      <c r="AA11" s="53"/>
      <c r="AB11" s="64">
        <f t="shared" si="0"/>
        <v>450</v>
      </c>
      <c r="AC11" s="2"/>
    </row>
    <row r="12" spans="1:29" ht="15.75" thickBot="1" x14ac:dyDescent="0.3">
      <c r="A12" t="s">
        <v>5</v>
      </c>
      <c r="B12" s="51"/>
      <c r="C12" s="52"/>
      <c r="D12" s="52"/>
      <c r="E12" s="52"/>
      <c r="F12" s="52"/>
      <c r="G12" s="52">
        <v>130</v>
      </c>
      <c r="H12" s="52"/>
      <c r="I12" s="52" t="s">
        <v>53</v>
      </c>
      <c r="J12" s="52"/>
      <c r="K12" s="52"/>
      <c r="L12" s="52"/>
      <c r="M12" s="52"/>
      <c r="N12" s="52" t="s">
        <v>53</v>
      </c>
      <c r="O12" s="52">
        <f>5*50</f>
        <v>250</v>
      </c>
      <c r="P12" s="52" t="s">
        <v>53</v>
      </c>
      <c r="Q12" s="52">
        <v>168</v>
      </c>
      <c r="R12" s="52">
        <f>5*42</f>
        <v>210</v>
      </c>
      <c r="S12" s="52">
        <f>6*42</f>
        <v>252</v>
      </c>
      <c r="T12" s="52"/>
      <c r="U12" s="52"/>
      <c r="V12" s="52" t="s">
        <v>61</v>
      </c>
      <c r="W12" s="52">
        <v>95</v>
      </c>
      <c r="X12" s="52"/>
      <c r="Y12" s="53"/>
      <c r="Z12" s="53"/>
      <c r="AA12" s="53"/>
      <c r="AB12" s="64">
        <f t="shared" si="0"/>
        <v>1105</v>
      </c>
      <c r="AC12" s="2"/>
    </row>
    <row r="13" spans="1:29" ht="15.75" thickBot="1" x14ac:dyDescent="0.3">
      <c r="A13" t="s">
        <v>6</v>
      </c>
      <c r="B13" s="51"/>
      <c r="C13" s="52"/>
      <c r="D13" s="52"/>
      <c r="E13" s="52"/>
      <c r="F13" s="52"/>
      <c r="G13" s="52"/>
      <c r="H13" s="52" t="s">
        <v>53</v>
      </c>
      <c r="I13" s="52">
        <v>175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3"/>
      <c r="AA13" s="53"/>
      <c r="AB13" s="64">
        <f t="shared" si="0"/>
        <v>175</v>
      </c>
      <c r="AC13" s="2"/>
    </row>
    <row r="14" spans="1:29" ht="15.75" thickBot="1" x14ac:dyDescent="0.3">
      <c r="A14" t="s">
        <v>7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>
        <v>300</v>
      </c>
      <c r="O14" s="52"/>
      <c r="P14" s="52">
        <v>252</v>
      </c>
      <c r="Q14" s="52"/>
      <c r="R14" s="52"/>
      <c r="S14" s="52"/>
      <c r="T14" s="52"/>
      <c r="U14" s="52"/>
      <c r="V14" s="52"/>
      <c r="W14" s="52"/>
      <c r="X14" s="52"/>
      <c r="Y14" s="53">
        <v>333</v>
      </c>
      <c r="Z14" s="53"/>
      <c r="AA14" s="53"/>
      <c r="AB14" s="64">
        <f t="shared" si="0"/>
        <v>885</v>
      </c>
      <c r="AC14" s="2"/>
    </row>
    <row r="15" spans="1:29" ht="15.75" thickBot="1" x14ac:dyDescent="0.3">
      <c r="A15" t="s">
        <v>8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>
        <v>210</v>
      </c>
      <c r="R15" s="52">
        <v>210</v>
      </c>
      <c r="S15" s="52"/>
      <c r="T15" s="52"/>
      <c r="U15" s="52"/>
      <c r="V15" s="52"/>
      <c r="W15" s="52"/>
      <c r="X15" s="52"/>
      <c r="Y15" s="53"/>
      <c r="Z15" s="53"/>
      <c r="AA15" s="53"/>
      <c r="AB15" s="64">
        <f t="shared" si="0"/>
        <v>420</v>
      </c>
      <c r="AC15" s="2"/>
    </row>
    <row r="16" spans="1:29" ht="15.75" thickBot="1" x14ac:dyDescent="0.3">
      <c r="A16" t="s">
        <v>9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3"/>
      <c r="AA16" s="53"/>
      <c r="AB16" s="64">
        <f t="shared" si="0"/>
        <v>0</v>
      </c>
      <c r="AC16" s="2"/>
    </row>
    <row r="17" spans="1:29" ht="15.75" thickBot="1" x14ac:dyDescent="0.3">
      <c r="A17" t="s">
        <v>10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>
        <v>252</v>
      </c>
      <c r="T17" s="52"/>
      <c r="U17" s="52"/>
      <c r="V17" s="52" t="s">
        <v>61</v>
      </c>
      <c r="W17" s="52"/>
      <c r="X17" s="52"/>
      <c r="Y17" s="53"/>
      <c r="Z17" s="53"/>
      <c r="AA17" s="53"/>
      <c r="AB17" s="64">
        <f t="shared" si="0"/>
        <v>252</v>
      </c>
      <c r="AC17" s="2"/>
    </row>
    <row r="18" spans="1:29" ht="15.75" thickBot="1" x14ac:dyDescent="0.3">
      <c r="A18" t="s">
        <v>11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>
        <v>250</v>
      </c>
      <c r="Q18" s="52"/>
      <c r="R18" s="52"/>
      <c r="S18" s="52"/>
      <c r="T18" s="52"/>
      <c r="U18" s="52"/>
      <c r="V18" s="52"/>
      <c r="W18" s="52">
        <v>110</v>
      </c>
      <c r="X18" s="52">
        <v>825</v>
      </c>
      <c r="Y18" s="53"/>
      <c r="Z18" s="53"/>
      <c r="AA18" s="53">
        <v>110</v>
      </c>
      <c r="AB18" s="69">
        <f t="shared" si="0"/>
        <v>1295</v>
      </c>
      <c r="AC18" s="2"/>
    </row>
    <row r="19" spans="1:29" x14ac:dyDescent="0.25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3"/>
      <c r="AA19" s="53"/>
      <c r="AB19" s="68"/>
      <c r="AC19" s="2"/>
    </row>
    <row r="20" spans="1:29" x14ac:dyDescent="0.25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3"/>
      <c r="AA20" s="53"/>
      <c r="AB20" s="65"/>
      <c r="AC20" s="2"/>
    </row>
    <row r="21" spans="1:29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56"/>
      <c r="AA21" s="56"/>
      <c r="AB21" s="65"/>
    </row>
    <row r="22" spans="1:29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  <c r="Z22" s="56"/>
      <c r="AA22" s="56"/>
      <c r="AB22" s="65"/>
    </row>
    <row r="23" spans="1:29" x14ac:dyDescent="0.25">
      <c r="B23" s="63"/>
      <c r="C23" s="61"/>
      <c r="D23" s="61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6"/>
      <c r="Z23" s="56"/>
      <c r="AA23" s="56"/>
      <c r="AB23" s="65"/>
    </row>
    <row r="24" spans="1:29" x14ac:dyDescent="0.25">
      <c r="B24" s="63"/>
      <c r="C24" s="61"/>
      <c r="D24" s="6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Z24" s="56"/>
      <c r="AA24" s="56"/>
      <c r="AB24" s="65"/>
    </row>
    <row r="25" spans="1:29" x14ac:dyDescent="0.25">
      <c r="B25" s="63"/>
      <c r="C25" s="60"/>
      <c r="D25" s="60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  <c r="Z25" s="56"/>
      <c r="AA25" s="56"/>
      <c r="AB25" s="65"/>
    </row>
    <row r="26" spans="1:29" x14ac:dyDescent="0.25">
      <c r="B26" s="51"/>
      <c r="C26" s="5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  <c r="Z26" s="56"/>
      <c r="AA26" s="56"/>
      <c r="AB26" s="65"/>
    </row>
    <row r="27" spans="1:29" ht="15.75" thickBot="1" x14ac:dyDescent="0.3"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56"/>
      <c r="AA27" s="56"/>
      <c r="AB27" s="66"/>
    </row>
    <row r="28" spans="1:29" ht="15.75" thickBot="1" x14ac:dyDescent="0.3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59"/>
      <c r="AA28" s="59"/>
      <c r="AB28" s="67">
        <f>SUM(AB8:AB27)</f>
        <v>9117.66</v>
      </c>
      <c r="AC28" t="s">
        <v>62</v>
      </c>
    </row>
    <row r="29" spans="1:29" x14ac:dyDescent="0.25">
      <c r="B29" s="62"/>
      <c r="C29" s="62"/>
      <c r="D29" s="62"/>
      <c r="E29" s="62"/>
      <c r="F29" s="62"/>
      <c r="G29" s="62"/>
    </row>
    <row r="30" spans="1:29" x14ac:dyDescent="0.25">
      <c r="AB30" s="62">
        <f>8295-AB28</f>
        <v>-822.65999999999985</v>
      </c>
      <c r="AC30" t="s">
        <v>63</v>
      </c>
    </row>
  </sheetData>
  <mergeCells count="3">
    <mergeCell ref="J5:S5"/>
    <mergeCell ref="T5:U5"/>
    <mergeCell ref="H5:I5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30"/>
  <sheetViews>
    <sheetView workbookViewId="0">
      <pane xSplit="1" topLeftCell="B1" activePane="topRight" state="frozen"/>
      <selection pane="topRight" activeCell="X19" sqref="X19"/>
    </sheetView>
  </sheetViews>
  <sheetFormatPr defaultRowHeight="15" x14ac:dyDescent="0.25"/>
  <cols>
    <col min="1" max="1" width="17.85546875" customWidth="1"/>
    <col min="2" max="2" width="19" customWidth="1"/>
    <col min="3" max="3" width="19.85546875" customWidth="1"/>
    <col min="4" max="4" width="22.7109375" customWidth="1"/>
    <col min="5" max="5" width="11.140625" customWidth="1"/>
    <col min="6" max="6" width="21.140625" customWidth="1"/>
    <col min="7" max="7" width="14.140625" customWidth="1"/>
    <col min="8" max="8" width="18.28515625" customWidth="1"/>
    <col min="9" max="9" width="11.7109375" customWidth="1"/>
    <col min="10" max="10" width="11.28515625" customWidth="1"/>
    <col min="11" max="11" width="14.140625" customWidth="1"/>
    <col min="12" max="12" width="14" customWidth="1"/>
    <col min="13" max="13" width="11.5703125" customWidth="1"/>
    <col min="14" max="14" width="13.28515625" customWidth="1"/>
    <col min="15" max="15" width="14" customWidth="1"/>
    <col min="16" max="16" width="13.28515625" customWidth="1"/>
    <col min="17" max="17" width="17.7109375" customWidth="1"/>
    <col min="18" max="18" width="14.42578125" customWidth="1"/>
    <col min="19" max="20" width="15.85546875" customWidth="1"/>
    <col min="21" max="21" width="13.7109375" customWidth="1"/>
    <col min="22" max="22" width="18.85546875" customWidth="1"/>
    <col min="23" max="23" width="14.140625" customWidth="1"/>
    <col min="24" max="24" width="14.85546875" customWidth="1"/>
    <col min="25" max="25" width="13.7109375" customWidth="1"/>
    <col min="26" max="30" width="18.85546875" customWidth="1"/>
    <col min="31" max="31" width="23.140625" customWidth="1"/>
    <col min="32" max="32" width="27.42578125" customWidth="1"/>
    <col min="33" max="33" width="23.85546875" customWidth="1"/>
  </cols>
  <sheetData>
    <row r="2" spans="1:32" ht="26.25" x14ac:dyDescent="0.4">
      <c r="C2" s="1" t="s">
        <v>64</v>
      </c>
      <c r="G2" s="5">
        <v>8295</v>
      </c>
      <c r="H2" t="s">
        <v>53</v>
      </c>
    </row>
    <row r="3" spans="1:32" x14ac:dyDescent="0.25">
      <c r="L3" t="s">
        <v>21</v>
      </c>
    </row>
    <row r="4" spans="1:32" ht="15.75" thickBot="1" x14ac:dyDescent="0.3">
      <c r="A4" t="s">
        <v>53</v>
      </c>
    </row>
    <row r="5" spans="1:32" ht="15.75" thickBot="1" x14ac:dyDescent="0.3">
      <c r="I5" s="153" t="s">
        <v>31</v>
      </c>
      <c r="J5" s="154"/>
      <c r="K5" s="148" t="s">
        <v>30</v>
      </c>
      <c r="L5" s="149"/>
      <c r="M5" s="149"/>
      <c r="N5" s="149"/>
      <c r="O5" s="149"/>
      <c r="P5" s="149"/>
      <c r="Q5" s="149"/>
      <c r="R5" s="149"/>
      <c r="S5" s="149"/>
      <c r="T5" s="150"/>
      <c r="U5" s="151" t="s">
        <v>32</v>
      </c>
      <c r="V5" s="152"/>
      <c r="Z5" s="6">
        <v>42005</v>
      </c>
      <c r="AA5" s="6"/>
      <c r="AB5" s="6"/>
      <c r="AC5" s="6"/>
      <c r="AD5" s="6"/>
    </row>
    <row r="6" spans="1:32" ht="27.75" customHeight="1" x14ac:dyDescent="0.25">
      <c r="B6" s="12"/>
      <c r="C6" s="13"/>
      <c r="D6" s="14"/>
      <c r="E6" s="9"/>
      <c r="F6" s="10" t="s">
        <v>33</v>
      </c>
      <c r="G6" s="11"/>
      <c r="H6" s="15"/>
      <c r="I6" s="16" t="s">
        <v>18</v>
      </c>
      <c r="J6" s="17" t="s">
        <v>19</v>
      </c>
      <c r="K6" s="19" t="s">
        <v>74</v>
      </c>
      <c r="L6" s="4" t="s">
        <v>24</v>
      </c>
      <c r="M6" s="4" t="s">
        <v>70</v>
      </c>
      <c r="N6" s="4" t="s">
        <v>23</v>
      </c>
      <c r="O6" s="4" t="s">
        <v>39</v>
      </c>
      <c r="P6" s="4" t="s">
        <v>41</v>
      </c>
      <c r="Q6" s="4" t="s">
        <v>38</v>
      </c>
      <c r="R6" s="4" t="s">
        <v>52</v>
      </c>
      <c r="S6" s="4" t="s">
        <v>45</v>
      </c>
      <c r="T6" s="20" t="s">
        <v>47</v>
      </c>
      <c r="U6" s="21" t="s">
        <v>27</v>
      </c>
      <c r="V6" s="22"/>
      <c r="W6" s="18"/>
      <c r="X6" s="3" t="s">
        <v>53</v>
      </c>
      <c r="Y6" s="7" t="s">
        <v>53</v>
      </c>
      <c r="Z6" s="8" t="s">
        <v>50</v>
      </c>
      <c r="AA6" s="40" t="s">
        <v>57</v>
      </c>
      <c r="AB6" s="43" t="s">
        <v>58</v>
      </c>
      <c r="AC6" s="43" t="s">
        <v>60</v>
      </c>
      <c r="AD6" s="41" t="s">
        <v>56</v>
      </c>
      <c r="AE6" s="37" t="s">
        <v>55</v>
      </c>
    </row>
    <row r="7" spans="1:32" ht="45.75" thickBot="1" x14ac:dyDescent="0.3">
      <c r="A7" s="36" t="s">
        <v>0</v>
      </c>
      <c r="B7" s="23" t="s">
        <v>76</v>
      </c>
      <c r="C7" s="24" t="s">
        <v>14</v>
      </c>
      <c r="D7" s="25" t="s">
        <v>15</v>
      </c>
      <c r="E7" s="72" t="s">
        <v>68</v>
      </c>
      <c r="F7" s="74" t="s">
        <v>69</v>
      </c>
      <c r="G7" s="27" t="s">
        <v>73</v>
      </c>
      <c r="H7" s="28" t="s">
        <v>77</v>
      </c>
      <c r="I7" s="29" t="s">
        <v>16</v>
      </c>
      <c r="J7" s="30" t="s">
        <v>17</v>
      </c>
      <c r="K7" s="31" t="s">
        <v>75</v>
      </c>
      <c r="L7" s="32" t="s">
        <v>22</v>
      </c>
      <c r="M7" s="75" t="s">
        <v>72</v>
      </c>
      <c r="N7" s="32" t="s">
        <v>26</v>
      </c>
      <c r="O7" s="32" t="s">
        <v>40</v>
      </c>
      <c r="P7" s="32" t="s">
        <v>42</v>
      </c>
      <c r="Q7" s="32" t="s">
        <v>43</v>
      </c>
      <c r="R7" s="32" t="s">
        <v>44</v>
      </c>
      <c r="S7" s="32" t="s">
        <v>44</v>
      </c>
      <c r="T7" s="33" t="s">
        <v>46</v>
      </c>
      <c r="U7" s="23" t="s">
        <v>28</v>
      </c>
      <c r="V7" s="25" t="s">
        <v>29</v>
      </c>
      <c r="W7" s="34" t="s">
        <v>37</v>
      </c>
      <c r="X7" s="24" t="s">
        <v>51</v>
      </c>
      <c r="Y7" s="24" t="s">
        <v>48</v>
      </c>
      <c r="Z7" s="35" t="s">
        <v>49</v>
      </c>
      <c r="AA7" s="39" t="s">
        <v>54</v>
      </c>
      <c r="AB7" s="44" t="s">
        <v>59</v>
      </c>
      <c r="AC7" s="44"/>
      <c r="AD7" s="42"/>
      <c r="AE7" s="38"/>
    </row>
    <row r="8" spans="1:32" ht="15.75" thickBot="1" x14ac:dyDescent="0.3">
      <c r="A8" t="s">
        <v>1</v>
      </c>
      <c r="B8" s="48"/>
      <c r="C8" s="49"/>
      <c r="D8" s="49">
        <v>2000</v>
      </c>
      <c r="E8" s="49">
        <v>140</v>
      </c>
      <c r="F8" s="49"/>
      <c r="G8" s="49"/>
      <c r="H8" s="49"/>
      <c r="I8" s="49"/>
      <c r="J8" s="49"/>
      <c r="K8" s="49"/>
      <c r="L8" s="49">
        <v>300</v>
      </c>
      <c r="M8" s="49">
        <v>504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73">
        <v>140</v>
      </c>
      <c r="AA8" s="49"/>
      <c r="AB8" s="50"/>
      <c r="AC8" s="50" t="s">
        <v>53</v>
      </c>
      <c r="AD8" s="50"/>
      <c r="AE8" s="45">
        <f>SUM(B8:AD8)</f>
        <v>3084</v>
      </c>
    </row>
    <row r="9" spans="1:32" ht="15.75" thickBot="1" x14ac:dyDescent="0.3">
      <c r="A9" t="s">
        <v>2</v>
      </c>
      <c r="B9" s="51"/>
      <c r="C9" s="52"/>
      <c r="D9" s="52"/>
      <c r="E9" s="52"/>
      <c r="F9" s="52"/>
      <c r="G9" s="52">
        <v>90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>
        <v>0</v>
      </c>
      <c r="AB9" s="53"/>
      <c r="AC9" s="53"/>
      <c r="AD9" s="53"/>
      <c r="AE9" s="45">
        <f t="shared" ref="AE9:AE19" si="0">SUM(B9:AD9)</f>
        <v>90</v>
      </c>
    </row>
    <row r="10" spans="1:32" ht="15.75" thickBot="1" x14ac:dyDescent="0.3">
      <c r="A10" t="s">
        <v>3</v>
      </c>
      <c r="B10" s="51"/>
      <c r="C10" s="52"/>
      <c r="D10" s="52"/>
      <c r="E10" s="52"/>
      <c r="F10" s="52">
        <v>100</v>
      </c>
      <c r="G10" s="61"/>
      <c r="H10" s="52"/>
      <c r="I10" s="52"/>
      <c r="J10" s="52"/>
      <c r="K10" s="52">
        <v>252</v>
      </c>
      <c r="L10" s="52"/>
      <c r="M10" s="52"/>
      <c r="N10" s="52">
        <v>210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3"/>
      <c r="AC10" s="53">
        <v>383.33</v>
      </c>
      <c r="AD10" s="53"/>
      <c r="AE10" s="45">
        <f t="shared" si="0"/>
        <v>945.32999999999993</v>
      </c>
      <c r="AF10" s="2"/>
    </row>
    <row r="11" spans="1:32" ht="15.75" thickBot="1" x14ac:dyDescent="0.3">
      <c r="A11" t="s">
        <v>4</v>
      </c>
      <c r="B11" s="51"/>
      <c r="C11" s="52"/>
      <c r="D11" s="52"/>
      <c r="E11" s="52"/>
      <c r="F11" s="52"/>
      <c r="G11" s="6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>
        <v>180</v>
      </c>
      <c r="AB11" s="53"/>
      <c r="AC11" s="53"/>
      <c r="AD11" s="53"/>
      <c r="AE11" s="45">
        <f t="shared" si="0"/>
        <v>180</v>
      </c>
      <c r="AF11" s="2"/>
    </row>
    <row r="12" spans="1:32" ht="15.75" thickBot="1" x14ac:dyDescent="0.3">
      <c r="A12" t="s">
        <v>5</v>
      </c>
      <c r="B12" s="51"/>
      <c r="C12" s="52"/>
      <c r="D12" s="52"/>
      <c r="E12" s="52"/>
      <c r="F12" s="52"/>
      <c r="G12" s="6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3"/>
      <c r="AC12" s="53"/>
      <c r="AD12" s="53"/>
      <c r="AE12" s="45">
        <f t="shared" si="0"/>
        <v>0</v>
      </c>
      <c r="AF12" s="2"/>
    </row>
    <row r="13" spans="1:32" ht="15.75" thickBot="1" x14ac:dyDescent="0.3">
      <c r="A13" t="s">
        <v>6</v>
      </c>
      <c r="B13" s="51"/>
      <c r="C13" s="52"/>
      <c r="D13" s="52"/>
      <c r="E13" s="52"/>
      <c r="F13" s="52"/>
      <c r="G13" s="6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61"/>
      <c r="Y13" s="52"/>
      <c r="Z13" s="52"/>
      <c r="AA13" s="52"/>
      <c r="AB13" s="53">
        <v>277.5</v>
      </c>
      <c r="AC13" s="53"/>
      <c r="AD13" s="53"/>
      <c r="AE13" s="45">
        <f t="shared" si="0"/>
        <v>277.5</v>
      </c>
      <c r="AF13" s="2"/>
    </row>
    <row r="14" spans="1:32" ht="15.75" thickBot="1" x14ac:dyDescent="0.3">
      <c r="A14" t="s">
        <v>7</v>
      </c>
      <c r="B14" s="51">
        <v>528</v>
      </c>
      <c r="C14" s="52"/>
      <c r="D14" s="52"/>
      <c r="E14" s="52"/>
      <c r="F14" s="52"/>
      <c r="G14" s="6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>
        <v>113</v>
      </c>
      <c r="Y14" s="52"/>
      <c r="Z14" s="52"/>
      <c r="AA14" s="52"/>
      <c r="AB14" s="53"/>
      <c r="AC14" s="53">
        <v>533</v>
      </c>
      <c r="AD14" s="53">
        <v>33.75</v>
      </c>
      <c r="AE14" s="45">
        <f t="shared" si="0"/>
        <v>1207.75</v>
      </c>
      <c r="AF14" s="2"/>
    </row>
    <row r="15" spans="1:32" ht="15.75" thickBot="1" x14ac:dyDescent="0.3">
      <c r="A15" t="s">
        <v>8</v>
      </c>
      <c r="B15" s="51"/>
      <c r="C15" s="52"/>
      <c r="D15" s="52"/>
      <c r="E15" s="52"/>
      <c r="F15" s="52"/>
      <c r="G15" s="6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  <c r="AC15" s="53"/>
      <c r="AD15" s="53"/>
      <c r="AE15" s="45">
        <f t="shared" si="0"/>
        <v>0</v>
      </c>
      <c r="AF15" s="2"/>
    </row>
    <row r="16" spans="1:32" ht="15.75" thickBot="1" x14ac:dyDescent="0.3">
      <c r="A16" t="s">
        <v>9</v>
      </c>
      <c r="B16" s="51"/>
      <c r="C16" s="52"/>
      <c r="D16" s="52"/>
      <c r="E16" s="52"/>
      <c r="F16" s="52"/>
      <c r="G16" s="61"/>
      <c r="H16" s="52"/>
      <c r="I16" s="52"/>
      <c r="J16" s="52"/>
      <c r="K16" s="52"/>
      <c r="L16" s="52"/>
      <c r="M16" s="52"/>
      <c r="N16" s="52"/>
      <c r="O16" s="52"/>
      <c r="P16" s="52"/>
      <c r="Q16" s="52" t="s">
        <v>53</v>
      </c>
      <c r="R16" s="52" t="s">
        <v>71</v>
      </c>
      <c r="S16" s="52" t="s">
        <v>53</v>
      </c>
      <c r="T16" s="52"/>
      <c r="U16" s="52"/>
      <c r="V16" s="52"/>
      <c r="W16" s="52"/>
      <c r="X16" s="52">
        <v>169.5</v>
      </c>
      <c r="Y16" s="52"/>
      <c r="Z16" s="52"/>
      <c r="AA16" s="52"/>
      <c r="AB16" s="53"/>
      <c r="AC16" s="53">
        <v>214.78</v>
      </c>
      <c r="AD16" s="53">
        <v>247.5</v>
      </c>
      <c r="AE16" s="45">
        <f t="shared" si="0"/>
        <v>631.78</v>
      </c>
      <c r="AF16" s="2"/>
    </row>
    <row r="17" spans="1:32" ht="15.75" thickBot="1" x14ac:dyDescent="0.3">
      <c r="A17" t="s">
        <v>10</v>
      </c>
      <c r="B17" s="51"/>
      <c r="C17" s="52"/>
      <c r="D17" s="52"/>
      <c r="E17" s="52"/>
      <c r="F17" s="52"/>
      <c r="G17" s="61"/>
      <c r="H17" s="52">
        <v>150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3"/>
      <c r="AC17" s="53"/>
      <c r="AD17" s="53">
        <v>900</v>
      </c>
      <c r="AE17" s="45">
        <f t="shared" si="0"/>
        <v>1050</v>
      </c>
      <c r="AF17" s="2"/>
    </row>
    <row r="18" spans="1:32" ht="15.75" thickBot="1" x14ac:dyDescent="0.3">
      <c r="A18" t="s">
        <v>11</v>
      </c>
      <c r="B18" s="51">
        <v>624</v>
      </c>
      <c r="C18" s="52"/>
      <c r="D18" s="52"/>
      <c r="E18" s="52"/>
      <c r="F18" s="52"/>
      <c r="G18" s="6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>
        <v>226</v>
      </c>
      <c r="Y18" s="52"/>
      <c r="Z18" s="52"/>
      <c r="AA18" s="52"/>
      <c r="AB18" s="53"/>
      <c r="AC18" s="53"/>
      <c r="AD18" s="53"/>
      <c r="AE18" s="45">
        <f t="shared" si="0"/>
        <v>850</v>
      </c>
      <c r="AF18" s="2"/>
    </row>
    <row r="19" spans="1:32" ht="15.75" thickBot="1" x14ac:dyDescent="0.3">
      <c r="B19" s="51"/>
      <c r="C19" s="52"/>
      <c r="D19" s="52"/>
      <c r="E19" s="52"/>
      <c r="F19" s="52"/>
      <c r="G19" s="6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53"/>
      <c r="AD19" s="53"/>
      <c r="AE19" s="71">
        <f t="shared" si="0"/>
        <v>0</v>
      </c>
      <c r="AF19" s="2"/>
    </row>
    <row r="20" spans="1:32" x14ac:dyDescent="0.25">
      <c r="B20" s="51"/>
      <c r="C20" s="52"/>
      <c r="D20" s="52"/>
      <c r="E20" s="52"/>
      <c r="F20" s="52"/>
      <c r="G20" s="61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  <c r="AC20" s="53">
        <v>43.75</v>
      </c>
      <c r="AD20" s="53"/>
      <c r="AE20" s="70"/>
      <c r="AF20" s="2"/>
    </row>
    <row r="21" spans="1:32" x14ac:dyDescent="0.25">
      <c r="B21" s="54"/>
      <c r="C21" s="55"/>
      <c r="D21" s="55"/>
      <c r="E21" s="55"/>
      <c r="F21" s="55"/>
      <c r="G21" s="60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6"/>
      <c r="AC21" s="56"/>
      <c r="AD21" s="56"/>
      <c r="AE21" s="46"/>
    </row>
    <row r="22" spans="1:32" x14ac:dyDescent="0.25">
      <c r="B22" s="54"/>
      <c r="C22" s="55"/>
      <c r="D22" s="55"/>
      <c r="E22" s="55"/>
      <c r="F22" s="55"/>
      <c r="G22" s="60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60"/>
      <c r="Y22" s="55"/>
      <c r="Z22" s="55"/>
      <c r="AA22" s="55"/>
      <c r="AB22" s="56"/>
      <c r="AC22" s="56"/>
      <c r="AD22" s="56"/>
      <c r="AE22" s="46"/>
    </row>
    <row r="23" spans="1:32" x14ac:dyDescent="0.25">
      <c r="B23" s="63"/>
      <c r="C23" s="61"/>
      <c r="D23" s="61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56"/>
      <c r="AD23" s="56"/>
      <c r="AE23" s="46"/>
    </row>
    <row r="24" spans="1:32" x14ac:dyDescent="0.25">
      <c r="B24" s="63"/>
      <c r="C24" s="61"/>
      <c r="D24" s="6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C24" s="56"/>
      <c r="AD24" s="56"/>
      <c r="AE24" s="46"/>
    </row>
    <row r="25" spans="1:32" x14ac:dyDescent="0.25">
      <c r="B25" s="63"/>
      <c r="C25" s="60"/>
      <c r="D25" s="60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  <c r="AC25" s="56"/>
      <c r="AD25" s="56"/>
      <c r="AE25" s="46"/>
    </row>
    <row r="26" spans="1:32" x14ac:dyDescent="0.25">
      <c r="B26" s="51"/>
      <c r="C26" s="5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  <c r="AC26" s="56"/>
      <c r="AD26" s="56"/>
      <c r="AE26" s="46"/>
    </row>
    <row r="27" spans="1:32" x14ac:dyDescent="0.25"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6"/>
      <c r="AC27" s="56"/>
      <c r="AD27" s="56"/>
      <c r="AE27" s="46"/>
    </row>
    <row r="28" spans="1:32" ht="15.75" thickBot="1" x14ac:dyDescent="0.3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59"/>
      <c r="AD28" s="59"/>
      <c r="AE28" s="47">
        <f>SUM(AE8:AE27)</f>
        <v>8316.36</v>
      </c>
      <c r="AF28" t="s">
        <v>62</v>
      </c>
    </row>
    <row r="29" spans="1:32" x14ac:dyDescent="0.25">
      <c r="C29" t="s">
        <v>53</v>
      </c>
    </row>
    <row r="30" spans="1:32" x14ac:dyDescent="0.25">
      <c r="AE30" s="62">
        <f>G2-AE28</f>
        <v>-21.360000000000582</v>
      </c>
      <c r="AF30" t="s">
        <v>63</v>
      </c>
    </row>
  </sheetData>
  <mergeCells count="3">
    <mergeCell ref="I5:J5"/>
    <mergeCell ref="K5:T5"/>
    <mergeCell ref="U5:V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30"/>
  <sheetViews>
    <sheetView tabSelected="1" workbookViewId="0">
      <pane xSplit="1" topLeftCell="B1" activePane="topRight" state="frozen"/>
      <selection pane="topRight" activeCell="P24" sqref="P24"/>
    </sheetView>
  </sheetViews>
  <sheetFormatPr defaultRowHeight="15" x14ac:dyDescent="0.25"/>
  <cols>
    <col min="1" max="1" width="17.85546875" customWidth="1"/>
    <col min="2" max="2" width="19" customWidth="1"/>
    <col min="3" max="3" width="19.85546875" customWidth="1"/>
    <col min="4" max="4" width="22.7109375" customWidth="1"/>
    <col min="5" max="5" width="11.140625" customWidth="1"/>
    <col min="6" max="6" width="21.140625" customWidth="1"/>
    <col min="7" max="7" width="14.140625" customWidth="1"/>
    <col min="8" max="8" width="18.28515625" customWidth="1"/>
    <col min="9" max="9" width="11.7109375" customWidth="1"/>
    <col min="10" max="10" width="11.28515625" customWidth="1"/>
    <col min="11" max="11" width="14.140625" customWidth="1"/>
    <col min="12" max="12" width="14" customWidth="1"/>
    <col min="13" max="13" width="11.5703125" customWidth="1"/>
    <col min="14" max="14" width="13.28515625" customWidth="1"/>
    <col min="15" max="15" width="14" customWidth="1"/>
    <col min="16" max="16" width="13.28515625" customWidth="1"/>
    <col min="17" max="17" width="17.7109375" customWidth="1"/>
    <col min="18" max="18" width="14.42578125" customWidth="1"/>
    <col min="19" max="20" width="15.85546875" customWidth="1"/>
    <col min="21" max="21" width="13.7109375" customWidth="1"/>
    <col min="22" max="22" width="18.85546875" customWidth="1"/>
    <col min="23" max="23" width="14.140625" customWidth="1"/>
    <col min="24" max="24" width="14.85546875" customWidth="1"/>
    <col min="25" max="25" width="13.7109375" customWidth="1"/>
    <col min="26" max="29" width="18.85546875" customWidth="1"/>
    <col min="30" max="30" width="23.140625" customWidth="1"/>
    <col min="31" max="31" width="27.42578125" customWidth="1"/>
    <col min="32" max="32" width="23.85546875" customWidth="1"/>
  </cols>
  <sheetData>
    <row r="2" spans="1:31" ht="26.25" x14ac:dyDescent="0.4">
      <c r="C2" s="1" t="s">
        <v>78</v>
      </c>
      <c r="G2" s="5">
        <v>8295</v>
      </c>
      <c r="H2" t="s">
        <v>53</v>
      </c>
    </row>
    <row r="3" spans="1:31" x14ac:dyDescent="0.25">
      <c r="L3" t="s">
        <v>21</v>
      </c>
    </row>
    <row r="4" spans="1:31" ht="15.75" thickBot="1" x14ac:dyDescent="0.3">
      <c r="A4" t="s">
        <v>53</v>
      </c>
    </row>
    <row r="5" spans="1:31" ht="15.75" thickBot="1" x14ac:dyDescent="0.3">
      <c r="I5" s="155" t="s">
        <v>79</v>
      </c>
      <c r="J5" s="156"/>
      <c r="K5" s="148" t="s">
        <v>30</v>
      </c>
      <c r="L5" s="149"/>
      <c r="M5" s="149"/>
      <c r="N5" s="149"/>
      <c r="O5" s="149"/>
      <c r="P5" s="149"/>
      <c r="Q5" s="149"/>
      <c r="R5" s="149"/>
      <c r="S5" s="149"/>
      <c r="T5" s="150"/>
      <c r="U5" s="151" t="s">
        <v>88</v>
      </c>
      <c r="V5" s="152"/>
      <c r="Z5" s="6">
        <v>42005</v>
      </c>
      <c r="AA5" s="6"/>
      <c r="AB5" s="6"/>
      <c r="AC5" s="6"/>
    </row>
    <row r="6" spans="1:31" ht="27.75" customHeight="1" x14ac:dyDescent="0.25">
      <c r="B6" s="12"/>
      <c r="C6" s="13"/>
      <c r="D6" s="14"/>
      <c r="E6" s="9"/>
      <c r="F6" s="10" t="s">
        <v>33</v>
      </c>
      <c r="G6" s="11"/>
      <c r="H6" s="15"/>
      <c r="I6" s="76" t="s">
        <v>80</v>
      </c>
      <c r="J6" s="77" t="s">
        <v>86</v>
      </c>
      <c r="K6" s="19" t="s">
        <v>74</v>
      </c>
      <c r="L6" s="4" t="s">
        <v>24</v>
      </c>
      <c r="M6" s="4" t="s">
        <v>70</v>
      </c>
      <c r="N6" s="4" t="s">
        <v>23</v>
      </c>
      <c r="O6" s="4" t="s">
        <v>39</v>
      </c>
      <c r="P6" s="4" t="s">
        <v>41</v>
      </c>
      <c r="Q6" s="4" t="s">
        <v>38</v>
      </c>
      <c r="R6" s="4" t="s">
        <v>52</v>
      </c>
      <c r="S6" s="4" t="s">
        <v>45</v>
      </c>
      <c r="T6" s="20" t="s">
        <v>84</v>
      </c>
      <c r="U6" s="21" t="s">
        <v>27</v>
      </c>
      <c r="V6" s="22"/>
      <c r="W6" s="18"/>
      <c r="X6" s="3" t="s">
        <v>53</v>
      </c>
      <c r="Y6" s="7" t="s">
        <v>53</v>
      </c>
      <c r="Z6" s="8" t="s">
        <v>50</v>
      </c>
      <c r="AA6" s="43" t="s">
        <v>58</v>
      </c>
      <c r="AB6" s="43" t="s">
        <v>60</v>
      </c>
      <c r="AC6" s="41" t="s">
        <v>56</v>
      </c>
      <c r="AD6" s="37" t="s">
        <v>55</v>
      </c>
    </row>
    <row r="7" spans="1:31" ht="45.75" thickBot="1" x14ac:dyDescent="0.3">
      <c r="A7" s="36" t="s">
        <v>0</v>
      </c>
      <c r="B7" s="23" t="s">
        <v>76</v>
      </c>
      <c r="C7" s="24" t="s">
        <v>14</v>
      </c>
      <c r="D7" s="25" t="s">
        <v>15</v>
      </c>
      <c r="E7" s="72" t="s">
        <v>68</v>
      </c>
      <c r="F7" s="74" t="s">
        <v>69</v>
      </c>
      <c r="G7" s="27" t="s">
        <v>73</v>
      </c>
      <c r="H7" s="28" t="s">
        <v>77</v>
      </c>
      <c r="I7" s="78" t="s">
        <v>81</v>
      </c>
      <c r="J7" s="79" t="s">
        <v>85</v>
      </c>
      <c r="K7" s="31" t="s">
        <v>75</v>
      </c>
      <c r="L7" s="32" t="s">
        <v>22</v>
      </c>
      <c r="M7" s="75" t="s">
        <v>72</v>
      </c>
      <c r="N7" s="32" t="s">
        <v>26</v>
      </c>
      <c r="O7" s="32" t="s">
        <v>87</v>
      </c>
      <c r="P7" s="32" t="s">
        <v>42</v>
      </c>
      <c r="Q7" s="32" t="s">
        <v>43</v>
      </c>
      <c r="R7" s="32" t="s">
        <v>44</v>
      </c>
      <c r="S7" s="32" t="s">
        <v>82</v>
      </c>
      <c r="T7" s="33" t="s">
        <v>83</v>
      </c>
      <c r="U7" s="23" t="s">
        <v>28</v>
      </c>
      <c r="V7" s="25" t="s">
        <v>89</v>
      </c>
      <c r="W7" s="34" t="s">
        <v>37</v>
      </c>
      <c r="X7" s="24" t="s">
        <v>51</v>
      </c>
      <c r="Y7" s="24" t="s">
        <v>48</v>
      </c>
      <c r="Z7" s="35" t="s">
        <v>49</v>
      </c>
      <c r="AA7" s="44" t="s">
        <v>59</v>
      </c>
      <c r="AB7" s="44"/>
      <c r="AC7" s="42"/>
      <c r="AD7" s="38"/>
    </row>
    <row r="8" spans="1:31" ht="15.75" thickBot="1" x14ac:dyDescent="0.3">
      <c r="A8" t="s">
        <v>1</v>
      </c>
      <c r="B8" s="80"/>
      <c r="C8" s="81"/>
      <c r="D8" s="81">
        <v>1250</v>
      </c>
      <c r="E8" s="81"/>
      <c r="F8" s="81"/>
      <c r="G8" s="81"/>
      <c r="H8" s="81"/>
      <c r="I8" s="81">
        <v>840</v>
      </c>
      <c r="J8" s="81"/>
      <c r="K8" s="81"/>
      <c r="L8" s="81"/>
      <c r="M8" s="81"/>
      <c r="N8" s="81">
        <v>245</v>
      </c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  <c r="AA8" s="83"/>
      <c r="AB8" s="83"/>
      <c r="AC8" s="83"/>
      <c r="AD8" s="45">
        <f t="shared" ref="AD8:AD14" si="0">SUM(B8:AC8)</f>
        <v>2335</v>
      </c>
    </row>
    <row r="9" spans="1:31" ht="15.75" thickBot="1" x14ac:dyDescent="0.3">
      <c r="A9" t="s">
        <v>2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  <c r="AB9" s="86"/>
      <c r="AC9" s="86"/>
      <c r="AD9" s="45">
        <f t="shared" si="0"/>
        <v>0</v>
      </c>
    </row>
    <row r="10" spans="1:31" ht="15.75" thickBot="1" x14ac:dyDescent="0.3">
      <c r="A10" t="s">
        <v>3</v>
      </c>
      <c r="B10" s="84"/>
      <c r="C10" s="85"/>
      <c r="D10" s="85"/>
      <c r="E10" s="85"/>
      <c r="F10" s="85"/>
      <c r="G10" s="87"/>
      <c r="H10" s="96">
        <v>150</v>
      </c>
      <c r="I10" s="85"/>
      <c r="J10" s="85">
        <v>720</v>
      </c>
      <c r="K10" s="96">
        <v>300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6"/>
      <c r="AB10" s="86"/>
      <c r="AC10" s="86" t="s">
        <v>53</v>
      </c>
      <c r="AD10" s="45">
        <f t="shared" si="0"/>
        <v>1170</v>
      </c>
      <c r="AE10" s="2"/>
    </row>
    <row r="11" spans="1:31" ht="15.75" thickBot="1" x14ac:dyDescent="0.3">
      <c r="A11" t="s">
        <v>4</v>
      </c>
      <c r="B11" s="97">
        <v>576</v>
      </c>
      <c r="C11" s="85"/>
      <c r="D11" s="85"/>
      <c r="E11" s="85"/>
      <c r="F11" s="85"/>
      <c r="G11" s="87"/>
      <c r="H11" s="85"/>
      <c r="I11" s="85"/>
      <c r="J11" s="85"/>
      <c r="K11" s="85"/>
      <c r="L11" s="85"/>
      <c r="M11" s="85"/>
      <c r="N11" s="85"/>
      <c r="O11" s="85">
        <v>98</v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86"/>
      <c r="AC11" s="86"/>
      <c r="AD11" s="45">
        <f t="shared" si="0"/>
        <v>674</v>
      </c>
      <c r="AE11" s="2"/>
    </row>
    <row r="12" spans="1:31" ht="15.75" thickBot="1" x14ac:dyDescent="0.3">
      <c r="A12" t="s">
        <v>5</v>
      </c>
      <c r="B12" s="84"/>
      <c r="C12" s="85"/>
      <c r="D12" s="85"/>
      <c r="E12" s="85"/>
      <c r="F12" s="85"/>
      <c r="G12" s="87"/>
      <c r="H12" s="85"/>
      <c r="I12" s="85"/>
      <c r="J12" s="85">
        <v>720</v>
      </c>
      <c r="K12" s="85"/>
      <c r="L12" s="85"/>
      <c r="M12" s="85"/>
      <c r="N12" s="85"/>
      <c r="O12" s="85"/>
      <c r="P12" s="85"/>
      <c r="Q12" s="85"/>
      <c r="R12" s="85"/>
      <c r="S12" s="85">
        <v>0</v>
      </c>
      <c r="T12" s="85">
        <v>180</v>
      </c>
      <c r="U12" s="85"/>
      <c r="V12" s="85"/>
      <c r="W12" s="85"/>
      <c r="X12" s="85"/>
      <c r="Y12" s="85"/>
      <c r="Z12" s="85"/>
      <c r="AA12" s="86"/>
      <c r="AB12" s="86"/>
      <c r="AC12" s="86"/>
      <c r="AD12" s="45">
        <f t="shared" si="0"/>
        <v>900</v>
      </c>
      <c r="AE12" s="2"/>
    </row>
    <row r="13" spans="1:31" ht="15.75" thickBot="1" x14ac:dyDescent="0.3">
      <c r="A13" t="s">
        <v>6</v>
      </c>
      <c r="B13" s="85">
        <v>528</v>
      </c>
      <c r="C13" s="85"/>
      <c r="D13" s="85"/>
      <c r="E13" s="85"/>
      <c r="F13" s="85"/>
      <c r="G13" s="87"/>
      <c r="H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7"/>
      <c r="Y13" s="85"/>
      <c r="Z13" s="85"/>
      <c r="AA13" s="86"/>
      <c r="AB13" s="86">
        <v>107.14</v>
      </c>
      <c r="AC13" s="86"/>
      <c r="AD13" s="45">
        <f t="shared" si="0"/>
        <v>635.14</v>
      </c>
      <c r="AE13" s="2"/>
    </row>
    <row r="14" spans="1:31" ht="15.75" thickBot="1" x14ac:dyDescent="0.3">
      <c r="A14" t="s">
        <v>7</v>
      </c>
      <c r="B14" s="84"/>
      <c r="C14" s="85"/>
      <c r="D14" s="85"/>
      <c r="E14" s="85"/>
      <c r="F14" s="85"/>
      <c r="G14" s="87"/>
      <c r="H14" s="85"/>
      <c r="I14" s="85"/>
      <c r="J14" s="100">
        <v>600</v>
      </c>
      <c r="K14" s="85"/>
      <c r="L14" s="85"/>
      <c r="M14" s="85"/>
      <c r="N14" s="85"/>
      <c r="O14" s="85"/>
      <c r="P14" s="85"/>
      <c r="Q14" s="85"/>
      <c r="R14" s="85"/>
      <c r="S14" s="85">
        <v>7</v>
      </c>
      <c r="T14" s="99">
        <v>225</v>
      </c>
      <c r="U14" s="85"/>
      <c r="V14" s="100">
        <v>120</v>
      </c>
      <c r="W14" s="85"/>
      <c r="X14" s="85"/>
      <c r="Y14" s="85"/>
      <c r="Z14" s="85"/>
      <c r="AA14" s="86"/>
      <c r="AB14" s="86"/>
      <c r="AC14" s="86">
        <v>322.5</v>
      </c>
      <c r="AD14" s="45">
        <f t="shared" si="0"/>
        <v>1274.5</v>
      </c>
      <c r="AE14" s="2"/>
    </row>
    <row r="15" spans="1:31" ht="15.75" thickBot="1" x14ac:dyDescent="0.3">
      <c r="A15" t="s">
        <v>8</v>
      </c>
      <c r="B15" s="98" t="s">
        <v>53</v>
      </c>
      <c r="C15" s="85"/>
      <c r="D15" s="85"/>
      <c r="E15" s="85"/>
      <c r="F15" s="85"/>
      <c r="G15" s="87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6"/>
      <c r="AB15" s="86"/>
      <c r="AC15" s="86"/>
      <c r="AD15" s="45">
        <f t="shared" ref="AD15:AD27" si="1">SUM(B15:AC15)</f>
        <v>0</v>
      </c>
      <c r="AE15" s="2"/>
    </row>
    <row r="16" spans="1:31" ht="15.75" thickBot="1" x14ac:dyDescent="0.3">
      <c r="A16" t="s">
        <v>9</v>
      </c>
      <c r="B16" s="84"/>
      <c r="C16" s="85"/>
      <c r="D16" s="85"/>
      <c r="E16" s="85"/>
      <c r="F16" s="85"/>
      <c r="G16" s="87"/>
      <c r="H16" s="85"/>
      <c r="I16" s="85"/>
      <c r="J16" s="96">
        <v>720</v>
      </c>
      <c r="K16" s="85">
        <v>140</v>
      </c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6"/>
      <c r="AB16" s="86"/>
      <c r="AC16" s="86"/>
      <c r="AD16" s="45">
        <f t="shared" si="1"/>
        <v>860</v>
      </c>
      <c r="AE16" s="2"/>
    </row>
    <row r="17" spans="1:31" ht="15.75" thickBot="1" x14ac:dyDescent="0.3">
      <c r="A17" t="s">
        <v>10</v>
      </c>
      <c r="B17" s="98" t="s">
        <v>53</v>
      </c>
      <c r="C17" s="85"/>
      <c r="D17" s="85"/>
      <c r="E17" s="85"/>
      <c r="F17" s="85"/>
      <c r="G17" s="87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>
        <v>270</v>
      </c>
      <c r="U17" s="85"/>
      <c r="V17" s="85"/>
      <c r="W17" s="85"/>
      <c r="X17" s="85"/>
      <c r="Y17" s="85"/>
      <c r="Z17" s="85"/>
      <c r="AA17" s="86"/>
      <c r="AB17" s="86"/>
      <c r="AC17" s="86"/>
      <c r="AD17" s="45">
        <f t="shared" si="1"/>
        <v>270</v>
      </c>
      <c r="AE17" s="2"/>
    </row>
    <row r="18" spans="1:31" ht="15.75" thickBot="1" x14ac:dyDescent="0.3">
      <c r="A18" t="s">
        <v>11</v>
      </c>
      <c r="B18" s="84"/>
      <c r="C18" s="85"/>
      <c r="D18" s="85"/>
      <c r="E18" s="85"/>
      <c r="F18" s="85"/>
      <c r="G18" s="87"/>
      <c r="H18" s="85"/>
      <c r="I18" s="85"/>
      <c r="J18" s="96">
        <v>840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45">
        <f t="shared" si="1"/>
        <v>840</v>
      </c>
      <c r="AE18" s="2"/>
    </row>
    <row r="19" spans="1:31" ht="15.75" thickBot="1" x14ac:dyDescent="0.3">
      <c r="B19" s="84"/>
      <c r="C19" s="85"/>
      <c r="D19" s="85"/>
      <c r="E19" s="85"/>
      <c r="F19" s="85"/>
      <c r="G19" s="87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86"/>
      <c r="AC19" s="86"/>
      <c r="AD19" s="45">
        <f t="shared" si="1"/>
        <v>0</v>
      </c>
      <c r="AE19" s="2"/>
    </row>
    <row r="20" spans="1:31" ht="15.75" thickBot="1" x14ac:dyDescent="0.3">
      <c r="B20" s="84"/>
      <c r="C20" s="85"/>
      <c r="D20" s="85"/>
      <c r="E20" s="85"/>
      <c r="F20" s="85"/>
      <c r="G20" s="87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 t="s">
        <v>53</v>
      </c>
      <c r="Z20" s="85" t="s">
        <v>53</v>
      </c>
      <c r="AA20" s="86"/>
      <c r="AB20" s="86"/>
      <c r="AC20" s="86"/>
      <c r="AD20" s="45">
        <f t="shared" si="1"/>
        <v>0</v>
      </c>
      <c r="AE20" s="2"/>
    </row>
    <row r="21" spans="1:31" ht="15.75" thickBot="1" x14ac:dyDescent="0.3">
      <c r="B21" s="88"/>
      <c r="C21" s="89"/>
      <c r="D21" s="89"/>
      <c r="E21" s="89"/>
      <c r="F21" s="89"/>
      <c r="G21" s="90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1"/>
      <c r="AB21" s="91"/>
      <c r="AC21" s="91"/>
      <c r="AD21" s="45">
        <f t="shared" si="1"/>
        <v>0</v>
      </c>
    </row>
    <row r="22" spans="1:31" ht="15.75" thickBot="1" x14ac:dyDescent="0.3">
      <c r="B22" s="88"/>
      <c r="C22" s="89"/>
      <c r="D22" s="89"/>
      <c r="E22" s="89"/>
      <c r="F22" s="89"/>
      <c r="G22" s="90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Y22" s="89"/>
      <c r="Z22" s="89"/>
      <c r="AA22" s="91"/>
      <c r="AB22" s="91"/>
      <c r="AC22" s="91"/>
      <c r="AD22" s="45">
        <f t="shared" si="1"/>
        <v>0</v>
      </c>
    </row>
    <row r="23" spans="1:31" ht="15.75" thickBot="1" x14ac:dyDescent="0.3">
      <c r="B23" s="92"/>
      <c r="C23" s="87"/>
      <c r="D23" s="87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91"/>
      <c r="AB23" s="91"/>
      <c r="AC23" s="91"/>
      <c r="AD23" s="45">
        <f t="shared" si="1"/>
        <v>0</v>
      </c>
    </row>
    <row r="24" spans="1:31" ht="15.75" thickBot="1" x14ac:dyDescent="0.3">
      <c r="B24" s="92"/>
      <c r="C24" s="87"/>
      <c r="D24" s="87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  <c r="AB24" s="91"/>
      <c r="AC24" s="91"/>
      <c r="AD24" s="45">
        <f t="shared" si="1"/>
        <v>0</v>
      </c>
    </row>
    <row r="25" spans="1:31" ht="15.75" thickBot="1" x14ac:dyDescent="0.3">
      <c r="B25" s="92"/>
      <c r="C25" s="90"/>
      <c r="D25" s="90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91"/>
      <c r="AB25" s="91"/>
      <c r="AC25" s="91"/>
      <c r="AD25" s="45">
        <f t="shared" si="1"/>
        <v>0</v>
      </c>
    </row>
    <row r="26" spans="1:31" ht="15.75" thickBot="1" x14ac:dyDescent="0.3">
      <c r="B26" s="84"/>
      <c r="C26" s="85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91"/>
      <c r="AB26" s="91"/>
      <c r="AC26" s="91"/>
      <c r="AD26" s="45">
        <f t="shared" si="1"/>
        <v>0</v>
      </c>
    </row>
    <row r="27" spans="1:31" x14ac:dyDescent="0.25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1"/>
      <c r="AB27" s="91"/>
      <c r="AC27" s="91"/>
      <c r="AD27" s="45">
        <f t="shared" si="1"/>
        <v>0</v>
      </c>
    </row>
    <row r="28" spans="1:31" ht="15.75" thickBot="1" x14ac:dyDescent="0.3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47">
        <f>SUM(AD8:AD27)</f>
        <v>8958.64</v>
      </c>
      <c r="AE28" t="s">
        <v>62</v>
      </c>
    </row>
    <row r="29" spans="1:31" x14ac:dyDescent="0.25">
      <c r="C29" t="s">
        <v>53</v>
      </c>
    </row>
    <row r="30" spans="1:31" x14ac:dyDescent="0.25">
      <c r="AD30" s="62">
        <f>G2-AD28</f>
        <v>-663.63999999999942</v>
      </c>
      <c r="AE30" t="s">
        <v>63</v>
      </c>
    </row>
  </sheetData>
  <mergeCells count="3">
    <mergeCell ref="I5:J5"/>
    <mergeCell ref="K5:T5"/>
    <mergeCell ref="U5:V5"/>
  </mergeCells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E30"/>
  <sheetViews>
    <sheetView workbookViewId="0">
      <pane xSplit="1" topLeftCell="B1" activePane="topRight" state="frozen"/>
      <selection pane="topRight" activeCell="AC11" sqref="AC11"/>
    </sheetView>
  </sheetViews>
  <sheetFormatPr defaultRowHeight="15" x14ac:dyDescent="0.25"/>
  <cols>
    <col min="1" max="1" width="17.85546875" customWidth="1"/>
    <col min="2" max="2" width="19" customWidth="1"/>
    <col min="3" max="3" width="19.85546875" customWidth="1"/>
    <col min="4" max="4" width="22.7109375" customWidth="1"/>
    <col min="5" max="5" width="11.140625" customWidth="1"/>
    <col min="6" max="6" width="21.140625" customWidth="1"/>
    <col min="7" max="7" width="14.140625" customWidth="1"/>
    <col min="8" max="8" width="18.28515625" customWidth="1"/>
    <col min="9" max="9" width="11.7109375" customWidth="1"/>
    <col min="10" max="10" width="11.28515625" customWidth="1"/>
    <col min="11" max="11" width="14.140625" customWidth="1"/>
    <col min="12" max="12" width="14" customWidth="1"/>
    <col min="13" max="13" width="11.5703125" customWidth="1"/>
    <col min="14" max="14" width="13.28515625" customWidth="1"/>
    <col min="15" max="15" width="14" customWidth="1"/>
    <col min="16" max="16" width="13.28515625" customWidth="1"/>
    <col min="17" max="17" width="17.7109375" customWidth="1"/>
    <col min="18" max="18" width="14.42578125" customWidth="1"/>
    <col min="19" max="20" width="15.85546875" customWidth="1"/>
    <col min="21" max="21" width="13.7109375" customWidth="1"/>
    <col min="22" max="22" width="18.85546875" customWidth="1"/>
    <col min="23" max="23" width="14.140625" customWidth="1"/>
    <col min="24" max="24" width="14.85546875" customWidth="1"/>
    <col min="25" max="25" width="13.7109375" customWidth="1"/>
    <col min="26" max="29" width="18.85546875" customWidth="1"/>
    <col min="30" max="30" width="23.140625" customWidth="1"/>
    <col min="31" max="31" width="27.42578125" customWidth="1"/>
    <col min="32" max="32" width="23.85546875" customWidth="1"/>
  </cols>
  <sheetData>
    <row r="2" spans="1:31" ht="26.25" x14ac:dyDescent="0.4">
      <c r="C2" s="1" t="s">
        <v>78</v>
      </c>
      <c r="G2" s="5">
        <v>8295</v>
      </c>
      <c r="H2" t="s">
        <v>53</v>
      </c>
    </row>
    <row r="3" spans="1:31" x14ac:dyDescent="0.25">
      <c r="L3" t="s">
        <v>21</v>
      </c>
    </row>
    <row r="4" spans="1:31" ht="15.75" thickBot="1" x14ac:dyDescent="0.3">
      <c r="A4" t="s">
        <v>53</v>
      </c>
    </row>
    <row r="5" spans="1:31" ht="15.75" thickBot="1" x14ac:dyDescent="0.3">
      <c r="I5" s="155" t="s">
        <v>79</v>
      </c>
      <c r="J5" s="156"/>
      <c r="K5" s="148" t="s">
        <v>30</v>
      </c>
      <c r="L5" s="149"/>
      <c r="M5" s="149"/>
      <c r="N5" s="149"/>
      <c r="O5" s="149"/>
      <c r="P5" s="149"/>
      <c r="Q5" s="149"/>
      <c r="R5" s="149"/>
      <c r="S5" s="149"/>
      <c r="T5" s="150"/>
      <c r="U5" s="151" t="s">
        <v>88</v>
      </c>
      <c r="V5" s="152"/>
      <c r="Z5" s="6">
        <v>42005</v>
      </c>
      <c r="AA5" s="6"/>
      <c r="AB5" s="6"/>
      <c r="AC5" s="6"/>
    </row>
    <row r="6" spans="1:31" ht="27.75" customHeight="1" x14ac:dyDescent="0.25">
      <c r="B6" s="101"/>
      <c r="C6" s="102"/>
      <c r="D6" s="103"/>
      <c r="E6" s="104"/>
      <c r="F6" s="105" t="s">
        <v>33</v>
      </c>
      <c r="G6" s="106"/>
      <c r="H6" s="107"/>
      <c r="I6" s="76" t="s">
        <v>80</v>
      </c>
      <c r="J6" s="77" t="s">
        <v>86</v>
      </c>
      <c r="K6" s="76" t="s">
        <v>74</v>
      </c>
      <c r="L6" s="108" t="s">
        <v>24</v>
      </c>
      <c r="M6" s="108" t="s">
        <v>70</v>
      </c>
      <c r="N6" s="108" t="s">
        <v>23</v>
      </c>
      <c r="O6" s="108" t="s">
        <v>39</v>
      </c>
      <c r="P6" s="108" t="s">
        <v>41</v>
      </c>
      <c r="Q6" s="108" t="s">
        <v>38</v>
      </c>
      <c r="R6" s="108" t="s">
        <v>52</v>
      </c>
      <c r="S6" s="108" t="s">
        <v>45</v>
      </c>
      <c r="T6" s="77" t="s">
        <v>84</v>
      </c>
      <c r="U6" s="109" t="s">
        <v>27</v>
      </c>
      <c r="V6" s="110"/>
      <c r="W6" s="111"/>
      <c r="X6" s="112" t="s">
        <v>53</v>
      </c>
      <c r="Y6" s="113" t="s">
        <v>53</v>
      </c>
      <c r="Z6" s="114" t="s">
        <v>50</v>
      </c>
      <c r="AA6" s="115" t="s">
        <v>58</v>
      </c>
      <c r="AB6" s="115" t="s">
        <v>60</v>
      </c>
      <c r="AC6" s="116" t="s">
        <v>56</v>
      </c>
      <c r="AD6" s="117" t="s">
        <v>55</v>
      </c>
    </row>
    <row r="7" spans="1:31" ht="45.75" thickBot="1" x14ac:dyDescent="0.3">
      <c r="A7" s="36" t="s">
        <v>0</v>
      </c>
      <c r="B7" s="118" t="s">
        <v>76</v>
      </c>
      <c r="C7" s="119" t="s">
        <v>14</v>
      </c>
      <c r="D7" s="120" t="s">
        <v>15</v>
      </c>
      <c r="E7" s="121" t="s">
        <v>68</v>
      </c>
      <c r="F7" s="122" t="s">
        <v>69</v>
      </c>
      <c r="G7" s="123" t="s">
        <v>73</v>
      </c>
      <c r="H7" s="124" t="s">
        <v>77</v>
      </c>
      <c r="I7" s="78" t="s">
        <v>81</v>
      </c>
      <c r="J7" s="79" t="s">
        <v>85</v>
      </c>
      <c r="K7" s="78" t="s">
        <v>75</v>
      </c>
      <c r="L7" s="125" t="s">
        <v>22</v>
      </c>
      <c r="M7" s="126" t="s">
        <v>72</v>
      </c>
      <c r="N7" s="125" t="s">
        <v>26</v>
      </c>
      <c r="O7" s="125" t="s">
        <v>87</v>
      </c>
      <c r="P7" s="125" t="s">
        <v>42</v>
      </c>
      <c r="Q7" s="125" t="s">
        <v>43</v>
      </c>
      <c r="R7" s="125" t="s">
        <v>44</v>
      </c>
      <c r="S7" s="125" t="s">
        <v>82</v>
      </c>
      <c r="T7" s="79" t="s">
        <v>83</v>
      </c>
      <c r="U7" s="118" t="s">
        <v>28</v>
      </c>
      <c r="V7" s="120" t="s">
        <v>89</v>
      </c>
      <c r="W7" s="127" t="s">
        <v>37</v>
      </c>
      <c r="X7" s="119" t="s">
        <v>51</v>
      </c>
      <c r="Y7" s="119" t="s">
        <v>48</v>
      </c>
      <c r="Z7" s="128" t="s">
        <v>49</v>
      </c>
      <c r="AA7" s="129" t="s">
        <v>59</v>
      </c>
      <c r="AB7" s="129"/>
      <c r="AC7" s="130"/>
      <c r="AD7" s="131"/>
    </row>
    <row r="8" spans="1:31" ht="15.75" thickBot="1" x14ac:dyDescent="0.3">
      <c r="A8" t="s">
        <v>1</v>
      </c>
      <c r="B8" s="132"/>
      <c r="C8" s="133"/>
      <c r="D8" s="133">
        <v>1375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4"/>
      <c r="AB8" s="134"/>
      <c r="AC8" s="134">
        <v>663.64</v>
      </c>
      <c r="AD8" s="135">
        <f t="shared" ref="AD8:AD27" si="0">SUM(B8:AC8)</f>
        <v>2038.6399999999999</v>
      </c>
    </row>
    <row r="9" spans="1:31" ht="15.75" thickBot="1" x14ac:dyDescent="0.3">
      <c r="A9" t="s">
        <v>2</v>
      </c>
      <c r="B9" s="97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136"/>
      <c r="AB9" s="136"/>
      <c r="AC9" s="136"/>
      <c r="AD9" s="135">
        <f t="shared" si="0"/>
        <v>0</v>
      </c>
    </row>
    <row r="10" spans="1:31" ht="15.75" thickBot="1" x14ac:dyDescent="0.3">
      <c r="A10" t="s">
        <v>3</v>
      </c>
      <c r="B10" s="97"/>
      <c r="C10" s="96"/>
      <c r="D10" s="96"/>
      <c r="E10" s="96"/>
      <c r="F10" s="96"/>
      <c r="G10" s="137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136"/>
      <c r="AB10" s="136"/>
      <c r="AC10" s="136"/>
      <c r="AD10" s="135">
        <f t="shared" si="0"/>
        <v>0</v>
      </c>
      <c r="AE10" s="2"/>
    </row>
    <row r="11" spans="1:31" ht="15.75" thickBot="1" x14ac:dyDescent="0.3">
      <c r="A11" t="s">
        <v>4</v>
      </c>
      <c r="B11" s="97"/>
      <c r="C11" s="96"/>
      <c r="D11" s="96"/>
      <c r="E11" s="96"/>
      <c r="F11" s="96"/>
      <c r="G11" s="137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136"/>
      <c r="AB11" s="136"/>
      <c r="AC11" s="136"/>
      <c r="AD11" s="135">
        <f t="shared" si="0"/>
        <v>0</v>
      </c>
      <c r="AE11" s="2"/>
    </row>
    <row r="12" spans="1:31" ht="15.75" thickBot="1" x14ac:dyDescent="0.3">
      <c r="A12" t="s">
        <v>5</v>
      </c>
      <c r="B12" s="97"/>
      <c r="C12" s="96"/>
      <c r="D12" s="96"/>
      <c r="E12" s="96"/>
      <c r="F12" s="96"/>
      <c r="G12" s="137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136"/>
      <c r="AB12" s="136"/>
      <c r="AC12" s="136"/>
      <c r="AD12" s="135">
        <f t="shared" si="0"/>
        <v>0</v>
      </c>
      <c r="AE12" s="2"/>
    </row>
    <row r="13" spans="1:31" ht="15.75" thickBot="1" x14ac:dyDescent="0.3">
      <c r="A13" t="s">
        <v>6</v>
      </c>
      <c r="B13" s="96"/>
      <c r="C13" s="96"/>
      <c r="D13" s="96"/>
      <c r="E13" s="96"/>
      <c r="F13" s="96"/>
      <c r="G13" s="137"/>
      <c r="H13" s="96"/>
      <c r="I13" s="138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137"/>
      <c r="Y13" s="96"/>
      <c r="Z13" s="96"/>
      <c r="AA13" s="136"/>
      <c r="AB13" s="136"/>
      <c r="AC13" s="136"/>
      <c r="AD13" s="135">
        <f t="shared" si="0"/>
        <v>0</v>
      </c>
      <c r="AE13" s="2"/>
    </row>
    <row r="14" spans="1:31" ht="15.75" thickBot="1" x14ac:dyDescent="0.3">
      <c r="A14" t="s">
        <v>7</v>
      </c>
      <c r="B14" s="97"/>
      <c r="C14" s="96"/>
      <c r="D14" s="96"/>
      <c r="E14" s="96"/>
      <c r="F14" s="96"/>
      <c r="G14" s="137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9"/>
      <c r="U14" s="96"/>
      <c r="V14" s="96"/>
      <c r="W14" s="96"/>
      <c r="X14" s="96"/>
      <c r="Y14" s="96"/>
      <c r="Z14" s="96"/>
      <c r="AA14" s="136"/>
      <c r="AB14" s="136"/>
      <c r="AC14" s="136"/>
      <c r="AD14" s="135">
        <f t="shared" si="0"/>
        <v>0</v>
      </c>
      <c r="AE14" s="2"/>
    </row>
    <row r="15" spans="1:31" ht="15.75" thickBot="1" x14ac:dyDescent="0.3">
      <c r="A15" t="s">
        <v>8</v>
      </c>
      <c r="B15" s="97"/>
      <c r="C15" s="96"/>
      <c r="D15" s="96"/>
      <c r="E15" s="96"/>
      <c r="F15" s="96"/>
      <c r="G15" s="137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136"/>
      <c r="AB15" s="136"/>
      <c r="AC15" s="136"/>
      <c r="AD15" s="135">
        <f t="shared" si="0"/>
        <v>0</v>
      </c>
      <c r="AE15" s="2"/>
    </row>
    <row r="16" spans="1:31" ht="15.75" thickBot="1" x14ac:dyDescent="0.3">
      <c r="A16" t="s">
        <v>9</v>
      </c>
      <c r="B16" s="97"/>
      <c r="C16" s="96"/>
      <c r="D16" s="96"/>
      <c r="E16" s="96"/>
      <c r="F16" s="96"/>
      <c r="G16" s="137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136"/>
      <c r="AB16" s="136"/>
      <c r="AC16" s="136"/>
      <c r="AD16" s="135">
        <f t="shared" si="0"/>
        <v>0</v>
      </c>
      <c r="AE16" s="2"/>
    </row>
    <row r="17" spans="1:31" ht="15.75" thickBot="1" x14ac:dyDescent="0.3">
      <c r="A17" t="s">
        <v>10</v>
      </c>
      <c r="B17" s="97"/>
      <c r="C17" s="96"/>
      <c r="D17" s="96"/>
      <c r="E17" s="96"/>
      <c r="F17" s="96"/>
      <c r="G17" s="13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136"/>
      <c r="AB17" s="136"/>
      <c r="AC17" s="136"/>
      <c r="AD17" s="135">
        <f t="shared" si="0"/>
        <v>0</v>
      </c>
      <c r="AE17" s="2"/>
    </row>
    <row r="18" spans="1:31" ht="15.75" thickBot="1" x14ac:dyDescent="0.3">
      <c r="A18" t="s">
        <v>11</v>
      </c>
      <c r="B18" s="97"/>
      <c r="C18" s="96"/>
      <c r="D18" s="96"/>
      <c r="E18" s="96"/>
      <c r="F18" s="96"/>
      <c r="G18" s="137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136"/>
      <c r="AB18" s="136"/>
      <c r="AC18" s="136"/>
      <c r="AD18" s="135">
        <f t="shared" si="0"/>
        <v>0</v>
      </c>
      <c r="AE18" s="2"/>
    </row>
    <row r="19" spans="1:31" ht="15.75" thickBot="1" x14ac:dyDescent="0.3">
      <c r="B19" s="97"/>
      <c r="C19" s="96"/>
      <c r="D19" s="96"/>
      <c r="E19" s="96"/>
      <c r="F19" s="96"/>
      <c r="G19" s="137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136"/>
      <c r="AB19" s="136"/>
      <c r="AC19" s="136"/>
      <c r="AD19" s="135">
        <f t="shared" si="0"/>
        <v>0</v>
      </c>
      <c r="AE19" s="2"/>
    </row>
    <row r="20" spans="1:31" ht="15.75" thickBot="1" x14ac:dyDescent="0.3">
      <c r="B20" s="97"/>
      <c r="C20" s="96"/>
      <c r="D20" s="96"/>
      <c r="E20" s="96"/>
      <c r="F20" s="96"/>
      <c r="G20" s="137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136"/>
      <c r="AB20" s="136"/>
      <c r="AC20" s="136"/>
      <c r="AD20" s="135">
        <f t="shared" si="0"/>
        <v>0</v>
      </c>
      <c r="AE20" s="2"/>
    </row>
    <row r="21" spans="1:31" ht="15.75" thickBot="1" x14ac:dyDescent="0.3">
      <c r="B21" s="139"/>
      <c r="C21" s="140"/>
      <c r="D21" s="140"/>
      <c r="E21" s="140"/>
      <c r="F21" s="140"/>
      <c r="G21" s="141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2"/>
      <c r="AB21" s="142"/>
      <c r="AC21" s="142"/>
      <c r="AD21" s="135">
        <f t="shared" si="0"/>
        <v>0</v>
      </c>
    </row>
    <row r="22" spans="1:31" ht="15.75" thickBot="1" x14ac:dyDescent="0.3">
      <c r="B22" s="139"/>
      <c r="C22" s="140"/>
      <c r="D22" s="140"/>
      <c r="E22" s="140"/>
      <c r="F22" s="140"/>
      <c r="G22" s="141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1"/>
      <c r="Y22" s="140"/>
      <c r="Z22" s="140"/>
      <c r="AA22" s="142"/>
      <c r="AB22" s="142"/>
      <c r="AC22" s="142"/>
      <c r="AD22" s="135">
        <f t="shared" si="0"/>
        <v>0</v>
      </c>
    </row>
    <row r="23" spans="1:31" ht="15.75" thickBot="1" x14ac:dyDescent="0.3">
      <c r="B23" s="143"/>
      <c r="C23" s="137"/>
      <c r="D23" s="137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2"/>
      <c r="AB23" s="142"/>
      <c r="AC23" s="142"/>
      <c r="AD23" s="135">
        <f t="shared" si="0"/>
        <v>0</v>
      </c>
    </row>
    <row r="24" spans="1:31" ht="15.75" thickBot="1" x14ac:dyDescent="0.3">
      <c r="B24" s="143"/>
      <c r="C24" s="137"/>
      <c r="D24" s="137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2"/>
      <c r="AB24" s="142"/>
      <c r="AC24" s="142"/>
      <c r="AD24" s="135">
        <f t="shared" si="0"/>
        <v>0</v>
      </c>
    </row>
    <row r="25" spans="1:31" ht="15.75" thickBot="1" x14ac:dyDescent="0.3">
      <c r="B25" s="143"/>
      <c r="C25" s="141"/>
      <c r="D25" s="141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2"/>
      <c r="AB25" s="142"/>
      <c r="AC25" s="142"/>
      <c r="AD25" s="135">
        <f t="shared" si="0"/>
        <v>0</v>
      </c>
    </row>
    <row r="26" spans="1:31" ht="15.75" thickBot="1" x14ac:dyDescent="0.3">
      <c r="B26" s="97"/>
      <c r="C26" s="96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2"/>
      <c r="AB26" s="142"/>
      <c r="AC26" s="142"/>
      <c r="AD26" s="135">
        <f t="shared" si="0"/>
        <v>0</v>
      </c>
    </row>
    <row r="27" spans="1:31" x14ac:dyDescent="0.25"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2"/>
      <c r="AB27" s="142"/>
      <c r="AC27" s="142"/>
      <c r="AD27" s="135">
        <f t="shared" si="0"/>
        <v>0</v>
      </c>
    </row>
    <row r="28" spans="1:31" ht="15.75" thickBot="1" x14ac:dyDescent="0.3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6"/>
      <c r="AB28" s="146"/>
      <c r="AC28" s="146"/>
      <c r="AD28" s="147">
        <f>SUM(AD8:AD27)</f>
        <v>2038.6399999999999</v>
      </c>
      <c r="AE28" t="s">
        <v>62</v>
      </c>
    </row>
    <row r="29" spans="1:31" x14ac:dyDescent="0.25">
      <c r="C29" t="s">
        <v>53</v>
      </c>
    </row>
    <row r="30" spans="1:31" x14ac:dyDescent="0.25">
      <c r="AD30" s="62">
        <f>G2-AD28</f>
        <v>6256.3600000000006</v>
      </c>
      <c r="AE30" t="s">
        <v>63</v>
      </c>
    </row>
  </sheetData>
  <mergeCells count="3">
    <mergeCell ref="I5:J5"/>
    <mergeCell ref="K5:T5"/>
    <mergeCell ref="U5:V5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2014-15</vt:lpstr>
      <vt:lpstr>2015-16</vt:lpstr>
      <vt:lpstr>2016-17</vt:lpstr>
      <vt:lpstr>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sca8752119</dc:creator>
  <cp:lastModifiedBy>Teacher</cp:lastModifiedBy>
  <cp:lastPrinted>2017-07-06T11:40:01Z</cp:lastPrinted>
  <dcterms:created xsi:type="dcterms:W3CDTF">2014-09-10T09:22:09Z</dcterms:created>
  <dcterms:modified xsi:type="dcterms:W3CDTF">2017-07-06T11:41:10Z</dcterms:modified>
</cp:coreProperties>
</file>